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ubtrop759-my.sharepoint.com/personal/johan_subtrop_co_za/Documents/Data/Derek's Documents SUBTROP/10 Market Export/Export figures/SAAGA/EU Supply 2026/"/>
    </mc:Choice>
  </mc:AlternateContent>
  <xr:revisionPtr revIDLastSave="48" documentId="8_{C6F2C620-41FD-4E20-B76E-A99DC8E13D6A}" xr6:coauthVersionLast="47" xr6:coauthVersionMax="47" xr10:uidLastSave="{AB21DE85-AF39-42DF-B6B7-DA4D15B51520}"/>
  <bookViews>
    <workbookView xWindow="-108" yWindow="-108" windowWidth="23256" windowHeight="12456" tabRatio="752" firstSheet="2" activeTab="3" xr2:uid="{00000000-000D-0000-FFFF-FFFF00000000}"/>
  </bookViews>
  <sheets>
    <sheet name="Greenskin 2026" sheetId="5" r:id="rId1"/>
    <sheet name="Hass 2026" sheetId="6" r:id="rId2"/>
    <sheet name="Gsk + Hass" sheetId="4" r:id="rId3"/>
    <sheet name="Total EU" sheetId="10" r:id="rId4"/>
    <sheet name="Data 2026" sheetId="1" r:id="rId5"/>
    <sheet name="GS 25 vs 26" sheetId="9" r:id="rId6"/>
    <sheet name="Hass 25 vs 26" sheetId="8" r:id="rId7"/>
    <sheet name="Total 25 vs 26" sheetId="7" r:id="rId8"/>
    <sheet name="Total 24 vs 26" sheetId="13" r:id="rId9"/>
    <sheet name="Data 25" sheetId="2" r:id="rId10"/>
    <sheet name="Estimates vs Actulas" sheetId="3" r:id="rId11"/>
    <sheet name="Est vs Act graphs" sheetId="11" r:id="rId12"/>
  </sheets>
  <definedNames>
    <definedName name="_xlnm.Print_Area" localSheetId="9">'Data 25'!$A$1:$AM$59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57" i="3" l="1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F33" i="3"/>
  <c r="BF32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S6" i="1" l="1"/>
  <c r="V6" i="1"/>
  <c r="Y6" i="1"/>
  <c r="AB6" i="1"/>
  <c r="AE6" i="1"/>
  <c r="AH6" i="1"/>
  <c r="AI6" i="1"/>
  <c r="AJ6" i="1"/>
  <c r="S7" i="1"/>
  <c r="V7" i="1"/>
  <c r="Y7" i="1"/>
  <c r="AB7" i="1"/>
  <c r="AE7" i="1"/>
  <c r="AH7" i="1"/>
  <c r="AI7" i="1"/>
  <c r="AJ7" i="1"/>
  <c r="Q58" i="1"/>
  <c r="BE58" i="3"/>
  <c r="BD58" i="3"/>
  <c r="AE13" i="1"/>
  <c r="AK6" i="1" l="1"/>
  <c r="AK7" i="1"/>
  <c r="M6" i="1"/>
  <c r="P6" i="1"/>
  <c r="AZ31" i="3"/>
  <c r="AZ32" i="3"/>
  <c r="AZ33" i="3"/>
  <c r="BI6" i="3" l="1"/>
  <c r="BI7" i="3"/>
  <c r="BI8" i="3"/>
  <c r="BI9" i="3"/>
  <c r="BI10" i="3"/>
  <c r="BI11" i="3"/>
  <c r="BI12" i="3"/>
  <c r="S25" i="1" l="1"/>
  <c r="V25" i="1"/>
  <c r="Y25" i="1"/>
  <c r="AB25" i="1"/>
  <c r="AE25" i="1"/>
  <c r="AH25" i="1"/>
  <c r="AI25" i="1"/>
  <c r="AJ25" i="1"/>
  <c r="AK25" i="1" l="1"/>
  <c r="BO6" i="3"/>
  <c r="BO7" i="3"/>
  <c r="BO8" i="3"/>
  <c r="BO9" i="3"/>
  <c r="BO10" i="3"/>
  <c r="BO11" i="3"/>
  <c r="BO12" i="3"/>
  <c r="BO13" i="3"/>
  <c r="BO14" i="3"/>
  <c r="BO15" i="3"/>
  <c r="BO16" i="3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A58" i="1" l="1"/>
  <c r="AA60" i="1" s="1"/>
  <c r="G6" i="3" l="1"/>
  <c r="AF58" i="1" l="1"/>
  <c r="AG58" i="1"/>
  <c r="Q60" i="1"/>
  <c r="S52" i="3"/>
  <c r="S51" i="3"/>
  <c r="S50" i="3"/>
  <c r="S49" i="3"/>
  <c r="S48" i="3"/>
  <c r="S47" i="3"/>
  <c r="S46" i="3"/>
  <c r="S45" i="3"/>
  <c r="S44" i="3"/>
  <c r="S43" i="3"/>
  <c r="S42" i="3"/>
  <c r="S53" i="3" l="1"/>
  <c r="Z58" i="1" l="1"/>
  <c r="Z60" i="1" s="1"/>
  <c r="S10" i="1" l="1"/>
  <c r="V10" i="1"/>
  <c r="Y10" i="1"/>
  <c r="AB10" i="1"/>
  <c r="AE10" i="1"/>
  <c r="AH10" i="1"/>
  <c r="AI10" i="1"/>
  <c r="AJ10" i="1"/>
  <c r="S11" i="1"/>
  <c r="V11" i="1"/>
  <c r="Y11" i="1"/>
  <c r="AB11" i="1"/>
  <c r="AE11" i="1"/>
  <c r="AH11" i="1"/>
  <c r="AI11" i="1"/>
  <c r="AJ11" i="1"/>
  <c r="AK11" i="1" l="1"/>
  <c r="AK10" i="1"/>
  <c r="J40" i="1"/>
  <c r="J39" i="1"/>
  <c r="J38" i="1" l="1"/>
  <c r="AY58" i="3" l="1"/>
  <c r="R58" i="1" l="1"/>
  <c r="BF34" i="3"/>
  <c r="BF35" i="3"/>
  <c r="BF36" i="3"/>
  <c r="BF37" i="3"/>
  <c r="AE22" i="1" l="1"/>
  <c r="Y57" i="2" l="1"/>
  <c r="Y59" i="2" s="1"/>
  <c r="Z57" i="2"/>
  <c r="Z59" i="2" s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X58" i="1"/>
  <c r="X60" i="1" s="1"/>
  <c r="W58" i="1"/>
  <c r="W60" i="1" s="1"/>
  <c r="AP57" i="2"/>
  <c r="AP59" i="2" s="1"/>
  <c r="BN58" i="3"/>
  <c r="BM58" i="3"/>
  <c r="BK58" i="3"/>
  <c r="BJ58" i="3"/>
  <c r="AJ57" i="2"/>
  <c r="AJ59" i="2" s="1"/>
  <c r="AI57" i="2"/>
  <c r="AI59" i="2" s="1"/>
  <c r="AH57" i="2"/>
  <c r="AH59" i="2" s="1"/>
  <c r="AL5" i="2"/>
  <c r="AL6" i="2"/>
  <c r="AM6" i="2" s="1"/>
  <c r="AL7" i="2"/>
  <c r="AM7" i="2" s="1"/>
  <c r="AL8" i="2"/>
  <c r="AL9" i="2"/>
  <c r="AM9" i="2" s="1"/>
  <c r="AL10" i="2"/>
  <c r="AL11" i="2"/>
  <c r="AM11" i="2" s="1"/>
  <c r="AL12" i="2"/>
  <c r="AM12" i="2" s="1"/>
  <c r="AL13" i="2"/>
  <c r="AM13" i="2" s="1"/>
  <c r="AL14" i="2"/>
  <c r="AL15" i="2"/>
  <c r="AL16" i="2"/>
  <c r="AL17" i="2"/>
  <c r="AL18" i="2"/>
  <c r="AL19" i="2"/>
  <c r="AM19" i="2" s="1"/>
  <c r="AL20" i="2"/>
  <c r="AL21" i="2"/>
  <c r="AM21" i="2" s="1"/>
  <c r="AL22" i="2"/>
  <c r="AL23" i="2"/>
  <c r="AM23" i="2" s="1"/>
  <c r="AL24" i="2"/>
  <c r="AL25" i="2"/>
  <c r="AL26" i="2"/>
  <c r="AL27" i="2"/>
  <c r="AL28" i="2"/>
  <c r="AL29" i="2"/>
  <c r="AL30" i="2"/>
  <c r="AL31" i="2"/>
  <c r="AL32" i="2"/>
  <c r="AM32" i="2" s="1"/>
  <c r="AL33" i="2"/>
  <c r="AL34" i="2"/>
  <c r="AM34" i="2" s="1"/>
  <c r="AL35" i="2"/>
  <c r="AM35" i="2" s="1"/>
  <c r="AL36" i="2"/>
  <c r="AL37" i="2"/>
  <c r="AL38" i="2"/>
  <c r="AM38" i="2" s="1"/>
  <c r="AL39" i="2"/>
  <c r="AM39" i="2" s="1"/>
  <c r="AL40" i="2"/>
  <c r="AL41" i="2"/>
  <c r="AM41" i="2" s="1"/>
  <c r="AL42" i="2"/>
  <c r="AM42" i="2" s="1"/>
  <c r="AL43" i="2"/>
  <c r="AL44" i="2"/>
  <c r="AM44" i="2" s="1"/>
  <c r="AL45" i="2"/>
  <c r="AL46" i="2"/>
  <c r="AL47" i="2"/>
  <c r="AM47" i="2" s="1"/>
  <c r="AL48" i="2"/>
  <c r="AL49" i="2"/>
  <c r="AL50" i="2"/>
  <c r="AL51" i="2"/>
  <c r="AL52" i="2"/>
  <c r="AL53" i="2"/>
  <c r="AL54" i="2"/>
  <c r="AL55" i="2"/>
  <c r="AL56" i="2"/>
  <c r="T58" i="1"/>
  <c r="T60" i="1" s="1"/>
  <c r="U58" i="1"/>
  <c r="U60" i="1" s="1"/>
  <c r="V38" i="1"/>
  <c r="Y38" i="1"/>
  <c r="AB38" i="1"/>
  <c r="AE38" i="1"/>
  <c r="AH38" i="1"/>
  <c r="AI38" i="1"/>
  <c r="AJ38" i="1"/>
  <c r="V39" i="1"/>
  <c r="Y39" i="1"/>
  <c r="AB39" i="1"/>
  <c r="AE39" i="1"/>
  <c r="AH39" i="1"/>
  <c r="AI39" i="1"/>
  <c r="AJ39" i="1"/>
  <c r="AB42" i="1"/>
  <c r="BI35" i="3"/>
  <c r="BI36" i="3"/>
  <c r="BI37" i="3"/>
  <c r="BI38" i="3"/>
  <c r="BI39" i="3"/>
  <c r="BI40" i="3"/>
  <c r="BI41" i="3"/>
  <c r="BI42" i="3"/>
  <c r="BI43" i="3"/>
  <c r="J41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J37" i="1"/>
  <c r="J36" i="1"/>
  <c r="J35" i="1"/>
  <c r="J34" i="1"/>
  <c r="AE14" i="1"/>
  <c r="AE15" i="1"/>
  <c r="AE16" i="1"/>
  <c r="AE17" i="1"/>
  <c r="AE18" i="1"/>
  <c r="AE19" i="1"/>
  <c r="AE20" i="1"/>
  <c r="AE21" i="1"/>
  <c r="AE23" i="1"/>
  <c r="AE24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40" i="1"/>
  <c r="AE41" i="1"/>
  <c r="AE42" i="1"/>
  <c r="AE43" i="1"/>
  <c r="AE44" i="1"/>
  <c r="AE45" i="1"/>
  <c r="AE46" i="1"/>
  <c r="AE47" i="1"/>
  <c r="AH20" i="1"/>
  <c r="Y14" i="1"/>
  <c r="Y15" i="1"/>
  <c r="AZ15" i="3"/>
  <c r="AZ16" i="3"/>
  <c r="AZ17" i="3"/>
  <c r="AZ18" i="3"/>
  <c r="AZ19" i="3"/>
  <c r="AZ20" i="3"/>
  <c r="AZ21" i="3"/>
  <c r="AZ22" i="3"/>
  <c r="AZ23" i="3"/>
  <c r="D6" i="1"/>
  <c r="D7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AB53" i="1"/>
  <c r="Y40" i="3"/>
  <c r="Y39" i="3"/>
  <c r="S38" i="1"/>
  <c r="AB8" i="1"/>
  <c r="AB9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8" i="1"/>
  <c r="AB29" i="1"/>
  <c r="AB30" i="1"/>
  <c r="AB31" i="1"/>
  <c r="AB32" i="1"/>
  <c r="AB33" i="1"/>
  <c r="J33" i="1"/>
  <c r="J32" i="1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BF6" i="3"/>
  <c r="BL6" i="3"/>
  <c r="BF7" i="3"/>
  <c r="BL7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V16" i="1"/>
  <c r="G8" i="3"/>
  <c r="G7" i="3"/>
  <c r="M6" i="3"/>
  <c r="M7" i="3"/>
  <c r="M8" i="3"/>
  <c r="J57" i="1"/>
  <c r="AB55" i="1"/>
  <c r="AB54" i="1"/>
  <c r="AB52" i="1"/>
  <c r="AB51" i="1"/>
  <c r="AB50" i="1"/>
  <c r="AB49" i="1"/>
  <c r="D40" i="1"/>
  <c r="G40" i="1"/>
  <c r="M40" i="1"/>
  <c r="D41" i="1"/>
  <c r="G41" i="1"/>
  <c r="M41" i="1"/>
  <c r="AB44" i="1"/>
  <c r="AB43" i="1"/>
  <c r="AR58" i="3"/>
  <c r="AS58" i="3"/>
  <c r="AB41" i="1"/>
  <c r="AH21" i="1"/>
  <c r="R60" i="1"/>
  <c r="AH16" i="1"/>
  <c r="AH15" i="1"/>
  <c r="V15" i="1"/>
  <c r="G11" i="1"/>
  <c r="G10" i="1"/>
  <c r="AG60" i="1"/>
  <c r="AF60" i="1"/>
  <c r="I58" i="1"/>
  <c r="I60" i="1" s="1"/>
  <c r="P23" i="1"/>
  <c r="G9" i="1"/>
  <c r="G8" i="1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V9" i="1"/>
  <c r="S57" i="2"/>
  <c r="S59" i="2" s="1"/>
  <c r="T57" i="2"/>
  <c r="T59" i="2" s="1"/>
  <c r="U57" i="2"/>
  <c r="U59" i="2" s="1"/>
  <c r="AJ57" i="1"/>
  <c r="AI57" i="1"/>
  <c r="AJ56" i="1"/>
  <c r="AI56" i="1"/>
  <c r="AJ55" i="1"/>
  <c r="AI55" i="1"/>
  <c r="AJ54" i="1"/>
  <c r="AI54" i="1"/>
  <c r="AJ53" i="1"/>
  <c r="AI53" i="1"/>
  <c r="AJ52" i="1"/>
  <c r="AI52" i="1"/>
  <c r="AJ51" i="1"/>
  <c r="AI51" i="1"/>
  <c r="AJ50" i="1"/>
  <c r="AI50" i="1"/>
  <c r="AJ49" i="1"/>
  <c r="AI49" i="1"/>
  <c r="AJ48" i="1"/>
  <c r="AI48" i="1"/>
  <c r="AJ47" i="1"/>
  <c r="AI47" i="1"/>
  <c r="AJ46" i="1"/>
  <c r="AI46" i="1"/>
  <c r="AJ45" i="1"/>
  <c r="AI45" i="1"/>
  <c r="AJ44" i="1"/>
  <c r="AI44" i="1"/>
  <c r="AJ43" i="1"/>
  <c r="AI43" i="1"/>
  <c r="AJ42" i="1"/>
  <c r="AI42" i="1"/>
  <c r="AJ41" i="1"/>
  <c r="AI41" i="1"/>
  <c r="AJ40" i="1"/>
  <c r="AI40" i="1"/>
  <c r="AJ37" i="1"/>
  <c r="AI37" i="1"/>
  <c r="AJ36" i="1"/>
  <c r="AI36" i="1"/>
  <c r="AJ35" i="1"/>
  <c r="AI35" i="1"/>
  <c r="AJ34" i="1"/>
  <c r="AI34" i="1"/>
  <c r="AJ33" i="1"/>
  <c r="AI33" i="1"/>
  <c r="AJ32" i="1"/>
  <c r="AI32" i="1"/>
  <c r="AJ31" i="1"/>
  <c r="AI31" i="1"/>
  <c r="AJ30" i="1"/>
  <c r="AI30" i="1"/>
  <c r="AJ29" i="1"/>
  <c r="AI29" i="1"/>
  <c r="AJ28" i="1"/>
  <c r="AI28" i="1"/>
  <c r="AJ27" i="1"/>
  <c r="AI27" i="1"/>
  <c r="AJ26" i="1"/>
  <c r="AI26" i="1"/>
  <c r="AJ24" i="1"/>
  <c r="AI24" i="1"/>
  <c r="AJ23" i="1"/>
  <c r="AI23" i="1"/>
  <c r="AJ22" i="1"/>
  <c r="AI22" i="1"/>
  <c r="AJ21" i="1"/>
  <c r="AI21" i="1"/>
  <c r="AJ20" i="1"/>
  <c r="AI20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AJ13" i="1"/>
  <c r="AI13" i="1"/>
  <c r="AJ12" i="1"/>
  <c r="AI12" i="1"/>
  <c r="AJ9" i="1"/>
  <c r="AI9" i="1"/>
  <c r="AJ8" i="1"/>
  <c r="AI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7" i="1"/>
  <c r="Y36" i="1"/>
  <c r="Y35" i="1"/>
  <c r="Y34" i="1"/>
  <c r="Y33" i="1"/>
  <c r="Y32" i="1"/>
  <c r="Y31" i="1"/>
  <c r="Y30" i="1"/>
  <c r="Y29" i="1"/>
  <c r="Y28" i="1"/>
  <c r="Y27" i="1"/>
  <c r="Y26" i="1"/>
  <c r="Y24" i="1"/>
  <c r="Y23" i="1"/>
  <c r="Y22" i="1"/>
  <c r="Y21" i="1"/>
  <c r="Y20" i="1"/>
  <c r="Y19" i="1"/>
  <c r="Y18" i="1"/>
  <c r="Y17" i="1"/>
  <c r="Y16" i="1"/>
  <c r="Y13" i="1"/>
  <c r="Y12" i="1"/>
  <c r="Y9" i="1"/>
  <c r="Y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4" i="1"/>
  <c r="AH23" i="1"/>
  <c r="AH22" i="1"/>
  <c r="AH19" i="1"/>
  <c r="AH18" i="1"/>
  <c r="AH17" i="1"/>
  <c r="AH14" i="1"/>
  <c r="AH13" i="1"/>
  <c r="AH12" i="1"/>
  <c r="AH9" i="1"/>
  <c r="AH8" i="1"/>
  <c r="AB56" i="1"/>
  <c r="AW57" i="3"/>
  <c r="AW56" i="3"/>
  <c r="AW55" i="3"/>
  <c r="AW54" i="3"/>
  <c r="S53" i="1"/>
  <c r="AB47" i="1"/>
  <c r="AB46" i="1"/>
  <c r="AB45" i="1"/>
  <c r="S9" i="1"/>
  <c r="AE9" i="1"/>
  <c r="D45" i="1"/>
  <c r="D44" i="1"/>
  <c r="B58" i="1"/>
  <c r="B60" i="1" s="1"/>
  <c r="C58" i="1"/>
  <c r="C60" i="1" s="1"/>
  <c r="AB40" i="1"/>
  <c r="AB37" i="1"/>
  <c r="AB36" i="1"/>
  <c r="AB35" i="1"/>
  <c r="AB34" i="1"/>
  <c r="AU58" i="3"/>
  <c r="AV58" i="3"/>
  <c r="AG58" i="3"/>
  <c r="AF58" i="3"/>
  <c r="AI58" i="3"/>
  <c r="AJ58" i="3"/>
  <c r="S31" i="3"/>
  <c r="S30" i="3"/>
  <c r="S24" i="1"/>
  <c r="S23" i="1"/>
  <c r="S22" i="1"/>
  <c r="D19" i="1"/>
  <c r="D18" i="1"/>
  <c r="D17" i="1"/>
  <c r="D16" i="1"/>
  <c r="G15" i="1"/>
  <c r="G14" i="1"/>
  <c r="G13" i="1"/>
  <c r="G12" i="1"/>
  <c r="AQ6" i="3"/>
  <c r="AQ7" i="3"/>
  <c r="AQ8" i="3"/>
  <c r="AQ9" i="3"/>
  <c r="AQ10" i="3"/>
  <c r="AQ11" i="3"/>
  <c r="AQ12" i="3"/>
  <c r="AQ13" i="3"/>
  <c r="AQ14" i="3"/>
  <c r="AQ15" i="3"/>
  <c r="AQ16" i="3"/>
  <c r="AQ17" i="3"/>
  <c r="V12" i="1"/>
  <c r="D9" i="1"/>
  <c r="AG57" i="2"/>
  <c r="AG59" i="2" s="1"/>
  <c r="AF57" i="2"/>
  <c r="AF59" i="2" s="1"/>
  <c r="AE57" i="2"/>
  <c r="AE59" i="2" s="1"/>
  <c r="AD57" i="2"/>
  <c r="AD59" i="2" s="1"/>
  <c r="AC57" i="2"/>
  <c r="AC59" i="2" s="1"/>
  <c r="AB57" i="2"/>
  <c r="AB59" i="2" s="1"/>
  <c r="AA57" i="2"/>
  <c r="AA59" i="2" s="1"/>
  <c r="X57" i="2"/>
  <c r="X59" i="2" s="1"/>
  <c r="W57" i="2"/>
  <c r="W59" i="2" s="1"/>
  <c r="V57" i="2"/>
  <c r="V59" i="2" s="1"/>
  <c r="R57" i="2"/>
  <c r="R59" i="2" s="1"/>
  <c r="Q57" i="2"/>
  <c r="Q59" i="2" s="1"/>
  <c r="P57" i="2"/>
  <c r="P59" i="2" s="1"/>
  <c r="O57" i="2"/>
  <c r="O59" i="2" s="1"/>
  <c r="N57" i="2"/>
  <c r="N59" i="2" s="1"/>
  <c r="M57" i="2"/>
  <c r="M59" i="2" s="1"/>
  <c r="L57" i="2"/>
  <c r="L59" i="2" s="1"/>
  <c r="K57" i="2"/>
  <c r="K59" i="2" s="1"/>
  <c r="J57" i="2"/>
  <c r="J59" i="2" s="1"/>
  <c r="I57" i="2"/>
  <c r="I59" i="2" s="1"/>
  <c r="H57" i="2"/>
  <c r="H59" i="2" s="1"/>
  <c r="G57" i="2"/>
  <c r="G59" i="2" s="1"/>
  <c r="E57" i="2"/>
  <c r="E59" i="2" s="1"/>
  <c r="D57" i="2"/>
  <c r="D59" i="2" s="1"/>
  <c r="F57" i="2"/>
  <c r="F59" i="2" s="1"/>
  <c r="M55" i="3"/>
  <c r="M54" i="3"/>
  <c r="M53" i="3"/>
  <c r="M52" i="3"/>
  <c r="M51" i="3"/>
  <c r="M50" i="3"/>
  <c r="G55" i="3"/>
  <c r="G54" i="3"/>
  <c r="AB48" i="1"/>
  <c r="D48" i="1"/>
  <c r="D47" i="1"/>
  <c r="D46" i="1"/>
  <c r="AT48" i="3"/>
  <c r="AT49" i="3"/>
  <c r="AT50" i="3"/>
  <c r="AT51" i="3"/>
  <c r="AT52" i="3"/>
  <c r="AT53" i="3"/>
  <c r="AT54" i="3"/>
  <c r="AT55" i="3"/>
  <c r="S35" i="1"/>
  <c r="S33" i="1"/>
  <c r="S31" i="1"/>
  <c r="S30" i="1"/>
  <c r="G26" i="1"/>
  <c r="G25" i="1"/>
  <c r="G24" i="1"/>
  <c r="G23" i="1"/>
  <c r="S27" i="1"/>
  <c r="S26" i="1"/>
  <c r="G22" i="1"/>
  <c r="G21" i="1"/>
  <c r="BH58" i="3"/>
  <c r="BG58" i="3"/>
  <c r="BB58" i="3"/>
  <c r="BA58" i="3"/>
  <c r="AX58" i="3"/>
  <c r="AP58" i="3"/>
  <c r="AO58" i="3"/>
  <c r="AM58" i="3"/>
  <c r="AL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I57" i="3"/>
  <c r="BF57" i="3"/>
  <c r="AT57" i="3"/>
  <c r="AQ57" i="3"/>
  <c r="AN57" i="3"/>
  <c r="AK57" i="3"/>
  <c r="AE57" i="3"/>
  <c r="AB57" i="3"/>
  <c r="Y57" i="3"/>
  <c r="V57" i="3"/>
  <c r="S57" i="3"/>
  <c r="P57" i="3"/>
  <c r="M57" i="3"/>
  <c r="J57" i="3"/>
  <c r="G57" i="3"/>
  <c r="D57" i="3"/>
  <c r="BI56" i="3"/>
  <c r="BF56" i="3"/>
  <c r="AT56" i="3"/>
  <c r="AQ56" i="3"/>
  <c r="AN56" i="3"/>
  <c r="AK56" i="3"/>
  <c r="AE56" i="3"/>
  <c r="AB56" i="3"/>
  <c r="Y56" i="3"/>
  <c r="V56" i="3"/>
  <c r="S56" i="3"/>
  <c r="P56" i="3"/>
  <c r="M56" i="3"/>
  <c r="J56" i="3"/>
  <c r="G56" i="3"/>
  <c r="D56" i="3"/>
  <c r="BI55" i="3"/>
  <c r="BF55" i="3"/>
  <c r="AQ55" i="3"/>
  <c r="AN55" i="3"/>
  <c r="AK55" i="3"/>
  <c r="AE55" i="3"/>
  <c r="AB55" i="3"/>
  <c r="Y55" i="3"/>
  <c r="V55" i="3"/>
  <c r="S55" i="3"/>
  <c r="P55" i="3"/>
  <c r="J55" i="3"/>
  <c r="D55" i="3"/>
  <c r="BI54" i="3"/>
  <c r="BF54" i="3"/>
  <c r="AQ54" i="3"/>
  <c r="AN54" i="3"/>
  <c r="AK54" i="3"/>
  <c r="AE54" i="3"/>
  <c r="AB54" i="3"/>
  <c r="Y54" i="3"/>
  <c r="V54" i="3"/>
  <c r="S54" i="3"/>
  <c r="P54" i="3"/>
  <c r="J54" i="3"/>
  <c r="D54" i="3"/>
  <c r="BI53" i="3"/>
  <c r="BF53" i="3"/>
  <c r="AW53" i="3"/>
  <c r="AQ53" i="3"/>
  <c r="AN53" i="3"/>
  <c r="AK53" i="3"/>
  <c r="AE53" i="3"/>
  <c r="AB53" i="3"/>
  <c r="Y53" i="3"/>
  <c r="V53" i="3"/>
  <c r="P53" i="3"/>
  <c r="J53" i="3"/>
  <c r="G53" i="3"/>
  <c r="D53" i="3"/>
  <c r="BI52" i="3"/>
  <c r="BF52" i="3"/>
  <c r="AW52" i="3"/>
  <c r="AQ52" i="3"/>
  <c r="AN52" i="3"/>
  <c r="AK52" i="3"/>
  <c r="AE52" i="3"/>
  <c r="AB52" i="3"/>
  <c r="Y52" i="3"/>
  <c r="V52" i="3"/>
  <c r="P52" i="3"/>
  <c r="J52" i="3"/>
  <c r="G52" i="3"/>
  <c r="D52" i="3"/>
  <c r="BI51" i="3"/>
  <c r="BF51" i="3"/>
  <c r="AW51" i="3"/>
  <c r="AQ51" i="3"/>
  <c r="AN51" i="3"/>
  <c r="AK51" i="3"/>
  <c r="AE51" i="3"/>
  <c r="AB51" i="3"/>
  <c r="Y51" i="3"/>
  <c r="V51" i="3"/>
  <c r="P51" i="3"/>
  <c r="J51" i="3"/>
  <c r="G51" i="3"/>
  <c r="D51" i="3"/>
  <c r="BI50" i="3"/>
  <c r="BF50" i="3"/>
  <c r="AW50" i="3"/>
  <c r="AQ50" i="3"/>
  <c r="AN50" i="3"/>
  <c r="AK50" i="3"/>
  <c r="AE50" i="3"/>
  <c r="AB50" i="3"/>
  <c r="Y50" i="3"/>
  <c r="V50" i="3"/>
  <c r="P50" i="3"/>
  <c r="J50" i="3"/>
  <c r="G50" i="3"/>
  <c r="D50" i="3"/>
  <c r="BI49" i="3"/>
  <c r="BF49" i="3"/>
  <c r="AW49" i="3"/>
  <c r="AQ49" i="3"/>
  <c r="AN49" i="3"/>
  <c r="AK49" i="3"/>
  <c r="AE49" i="3"/>
  <c r="AB49" i="3"/>
  <c r="Y49" i="3"/>
  <c r="V49" i="3"/>
  <c r="P49" i="3"/>
  <c r="M49" i="3"/>
  <c r="J49" i="3"/>
  <c r="G49" i="3"/>
  <c r="D49" i="3"/>
  <c r="BI48" i="3"/>
  <c r="BF48" i="3"/>
  <c r="AW48" i="3"/>
  <c r="AQ48" i="3"/>
  <c r="AN48" i="3"/>
  <c r="AK48" i="3"/>
  <c r="AE48" i="3"/>
  <c r="AB48" i="3"/>
  <c r="Y48" i="3"/>
  <c r="V48" i="3"/>
  <c r="P48" i="3"/>
  <c r="M48" i="3"/>
  <c r="J48" i="3"/>
  <c r="G48" i="3"/>
  <c r="D48" i="3"/>
  <c r="BI47" i="3"/>
  <c r="BF47" i="3"/>
  <c r="AW47" i="3"/>
  <c r="AT47" i="3"/>
  <c r="AQ47" i="3"/>
  <c r="AN47" i="3"/>
  <c r="AK47" i="3"/>
  <c r="AE47" i="3"/>
  <c r="AB47" i="3"/>
  <c r="Y47" i="3"/>
  <c r="V47" i="3"/>
  <c r="P47" i="3"/>
  <c r="M47" i="3"/>
  <c r="J47" i="3"/>
  <c r="G47" i="3"/>
  <c r="D47" i="3"/>
  <c r="BI46" i="3"/>
  <c r="BF46" i="3"/>
  <c r="AW46" i="3"/>
  <c r="AT46" i="3"/>
  <c r="AQ46" i="3"/>
  <c r="AN46" i="3"/>
  <c r="AK46" i="3"/>
  <c r="AE46" i="3"/>
  <c r="AB46" i="3"/>
  <c r="Y46" i="3"/>
  <c r="V46" i="3"/>
  <c r="P46" i="3"/>
  <c r="M46" i="3"/>
  <c r="J46" i="3"/>
  <c r="G46" i="3"/>
  <c r="D46" i="3"/>
  <c r="BI45" i="3"/>
  <c r="BF45" i="3"/>
  <c r="AW45" i="3"/>
  <c r="AT45" i="3"/>
  <c r="AQ45" i="3"/>
  <c r="AN45" i="3"/>
  <c r="AK45" i="3"/>
  <c r="AE45" i="3"/>
  <c r="AB45" i="3"/>
  <c r="Y45" i="3"/>
  <c r="V45" i="3"/>
  <c r="P45" i="3"/>
  <c r="M45" i="3"/>
  <c r="J45" i="3"/>
  <c r="G45" i="3"/>
  <c r="D45" i="3"/>
  <c r="BI44" i="3"/>
  <c r="BF44" i="3"/>
  <c r="AW44" i="3"/>
  <c r="AT44" i="3"/>
  <c r="AQ44" i="3"/>
  <c r="AN44" i="3"/>
  <c r="AK44" i="3"/>
  <c r="AE44" i="3"/>
  <c r="AB44" i="3"/>
  <c r="Y44" i="3"/>
  <c r="V44" i="3"/>
  <c r="P44" i="3"/>
  <c r="M44" i="3"/>
  <c r="J44" i="3"/>
  <c r="G44" i="3"/>
  <c r="D44" i="3"/>
  <c r="BF43" i="3"/>
  <c r="AW43" i="3"/>
  <c r="AT43" i="3"/>
  <c r="AQ43" i="3"/>
  <c r="AN43" i="3"/>
  <c r="AK43" i="3"/>
  <c r="AE43" i="3"/>
  <c r="AB43" i="3"/>
  <c r="Y43" i="3"/>
  <c r="V43" i="3"/>
  <c r="P43" i="3"/>
  <c r="M43" i="3"/>
  <c r="J43" i="3"/>
  <c r="G43" i="3"/>
  <c r="D43" i="3"/>
  <c r="BF42" i="3"/>
  <c r="AW42" i="3"/>
  <c r="AT42" i="3"/>
  <c r="AQ42" i="3"/>
  <c r="AN42" i="3"/>
  <c r="AK42" i="3"/>
  <c r="AE42" i="3"/>
  <c r="AB42" i="3"/>
  <c r="Y42" i="3"/>
  <c r="V42" i="3"/>
  <c r="P42" i="3"/>
  <c r="M42" i="3"/>
  <c r="J42" i="3"/>
  <c r="G42" i="3"/>
  <c r="D42" i="3"/>
  <c r="BF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F40" i="3"/>
  <c r="AW40" i="3"/>
  <c r="AT40" i="3"/>
  <c r="AQ40" i="3"/>
  <c r="AN40" i="3"/>
  <c r="AK40" i="3"/>
  <c r="AE40" i="3"/>
  <c r="AB40" i="3"/>
  <c r="V40" i="3"/>
  <c r="S40" i="3"/>
  <c r="P40" i="3"/>
  <c r="M40" i="3"/>
  <c r="G40" i="3"/>
  <c r="D40" i="3"/>
  <c r="BF39" i="3"/>
  <c r="AW39" i="3"/>
  <c r="AT39" i="3"/>
  <c r="AQ39" i="3"/>
  <c r="AN39" i="3"/>
  <c r="AK39" i="3"/>
  <c r="AE39" i="3"/>
  <c r="AB39" i="3"/>
  <c r="V39" i="3"/>
  <c r="S39" i="3"/>
  <c r="P39" i="3"/>
  <c r="M39" i="3"/>
  <c r="J39" i="3"/>
  <c r="G39" i="3"/>
  <c r="D39" i="3"/>
  <c r="BF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AW31" i="3"/>
  <c r="AT31" i="3"/>
  <c r="AQ31" i="3"/>
  <c r="AN31" i="3"/>
  <c r="AK31" i="3"/>
  <c r="AE31" i="3"/>
  <c r="AB31" i="3"/>
  <c r="Y31" i="3"/>
  <c r="V31" i="3"/>
  <c r="M31" i="3"/>
  <c r="J31" i="3"/>
  <c r="G31" i="3"/>
  <c r="D31" i="3"/>
  <c r="AZ30" i="3"/>
  <c r="AW30" i="3"/>
  <c r="AT30" i="3"/>
  <c r="AQ30" i="3"/>
  <c r="AN30" i="3"/>
  <c r="AK30" i="3"/>
  <c r="AE30" i="3"/>
  <c r="AB30" i="3"/>
  <c r="Y30" i="3"/>
  <c r="V30" i="3"/>
  <c r="M30" i="3"/>
  <c r="J30" i="3"/>
  <c r="G30" i="3"/>
  <c r="D30" i="3"/>
  <c r="AZ29" i="3"/>
  <c r="AW29" i="3"/>
  <c r="AT29" i="3"/>
  <c r="AQ29" i="3"/>
  <c r="AN29" i="3"/>
  <c r="AK29" i="3"/>
  <c r="AE29" i="3"/>
  <c r="AB29" i="3"/>
  <c r="Y29" i="3"/>
  <c r="V29" i="3"/>
  <c r="S29" i="3"/>
  <c r="M29" i="3"/>
  <c r="J29" i="3"/>
  <c r="G29" i="3"/>
  <c r="D29" i="3"/>
  <c r="AZ28" i="3"/>
  <c r="AW28" i="3"/>
  <c r="AT28" i="3"/>
  <c r="AQ28" i="3"/>
  <c r="AN28" i="3"/>
  <c r="AK28" i="3"/>
  <c r="AE28" i="3"/>
  <c r="AB28" i="3"/>
  <c r="Y28" i="3"/>
  <c r="V28" i="3"/>
  <c r="S28" i="3"/>
  <c r="M28" i="3"/>
  <c r="J28" i="3"/>
  <c r="G28" i="3"/>
  <c r="D28" i="3"/>
  <c r="AZ27" i="3"/>
  <c r="AW27" i="3"/>
  <c r="AT27" i="3"/>
  <c r="AQ27" i="3"/>
  <c r="AN27" i="3"/>
  <c r="AK27" i="3"/>
  <c r="AE27" i="3"/>
  <c r="AB27" i="3"/>
  <c r="Y27" i="3"/>
  <c r="V27" i="3"/>
  <c r="S27" i="3"/>
  <c r="M27" i="3"/>
  <c r="J27" i="3"/>
  <c r="G27" i="3"/>
  <c r="D27" i="3"/>
  <c r="AZ26" i="3"/>
  <c r="AW26" i="3"/>
  <c r="AT26" i="3"/>
  <c r="AQ26" i="3"/>
  <c r="AN26" i="3"/>
  <c r="AK26" i="3"/>
  <c r="AE26" i="3"/>
  <c r="AB26" i="3"/>
  <c r="Y26" i="3"/>
  <c r="V26" i="3"/>
  <c r="S26" i="3"/>
  <c r="M26" i="3"/>
  <c r="J26" i="3"/>
  <c r="G26" i="3"/>
  <c r="D26" i="3"/>
  <c r="AZ25" i="3"/>
  <c r="AW25" i="3"/>
  <c r="AT25" i="3"/>
  <c r="AQ25" i="3"/>
  <c r="AN25" i="3"/>
  <c r="AK25" i="3"/>
  <c r="AE25" i="3"/>
  <c r="AB25" i="3"/>
  <c r="Y25" i="3"/>
  <c r="V25" i="3"/>
  <c r="S25" i="3"/>
  <c r="M25" i="3"/>
  <c r="J25" i="3"/>
  <c r="G25" i="3"/>
  <c r="D25" i="3"/>
  <c r="AZ24" i="3"/>
  <c r="AW24" i="3"/>
  <c r="AT24" i="3"/>
  <c r="AQ24" i="3"/>
  <c r="AN24" i="3"/>
  <c r="AK24" i="3"/>
  <c r="AE24" i="3"/>
  <c r="AB24" i="3"/>
  <c r="Y24" i="3"/>
  <c r="V24" i="3"/>
  <c r="S24" i="3"/>
  <c r="M24" i="3"/>
  <c r="J24" i="3"/>
  <c r="G24" i="3"/>
  <c r="D24" i="3"/>
  <c r="AW23" i="3"/>
  <c r="AT23" i="3"/>
  <c r="AQ23" i="3"/>
  <c r="AN23" i="3"/>
  <c r="AK23" i="3"/>
  <c r="AE23" i="3"/>
  <c r="AB23" i="3"/>
  <c r="Y23" i="3"/>
  <c r="V23" i="3"/>
  <c r="S23" i="3"/>
  <c r="M23" i="3"/>
  <c r="J23" i="3"/>
  <c r="G23" i="3"/>
  <c r="D23" i="3"/>
  <c r="AW22" i="3"/>
  <c r="AT22" i="3"/>
  <c r="AQ22" i="3"/>
  <c r="AN22" i="3"/>
  <c r="AK22" i="3"/>
  <c r="AE22" i="3"/>
  <c r="AB22" i="3"/>
  <c r="Y22" i="3"/>
  <c r="V22" i="3"/>
  <c r="M22" i="3"/>
  <c r="J22" i="3"/>
  <c r="G22" i="3"/>
  <c r="D22" i="3"/>
  <c r="AW21" i="3"/>
  <c r="AT21" i="3"/>
  <c r="AQ21" i="3"/>
  <c r="AN21" i="3"/>
  <c r="AK21" i="3"/>
  <c r="AE21" i="3"/>
  <c r="AB21" i="3"/>
  <c r="Y21" i="3"/>
  <c r="V21" i="3"/>
  <c r="M21" i="3"/>
  <c r="J21" i="3"/>
  <c r="G21" i="3"/>
  <c r="D21" i="3"/>
  <c r="AW20" i="3"/>
  <c r="AT20" i="3"/>
  <c r="AQ20" i="3"/>
  <c r="AN20" i="3"/>
  <c r="AK20" i="3"/>
  <c r="AE20" i="3"/>
  <c r="AB20" i="3"/>
  <c r="Y20" i="3"/>
  <c r="V20" i="3"/>
  <c r="M20" i="3"/>
  <c r="J20" i="3"/>
  <c r="G20" i="3"/>
  <c r="D20" i="3"/>
  <c r="AW19" i="3"/>
  <c r="AT19" i="3"/>
  <c r="AQ19" i="3"/>
  <c r="AN19" i="3"/>
  <c r="AK19" i="3"/>
  <c r="AE19" i="3"/>
  <c r="AB19" i="3"/>
  <c r="Y19" i="3"/>
  <c r="V19" i="3"/>
  <c r="M19" i="3"/>
  <c r="J19" i="3"/>
  <c r="G19" i="3"/>
  <c r="D19" i="3"/>
  <c r="AW18" i="3"/>
  <c r="AT18" i="3"/>
  <c r="AQ18" i="3"/>
  <c r="AN18" i="3"/>
  <c r="AK18" i="3"/>
  <c r="AE18" i="3"/>
  <c r="AB18" i="3"/>
  <c r="Y18" i="3"/>
  <c r="V18" i="3"/>
  <c r="M18" i="3"/>
  <c r="J18" i="3"/>
  <c r="G18" i="3"/>
  <c r="D18" i="3"/>
  <c r="AW17" i="3"/>
  <c r="AT17" i="3"/>
  <c r="AN17" i="3"/>
  <c r="AK17" i="3"/>
  <c r="AE17" i="3"/>
  <c r="AB17" i="3"/>
  <c r="Y17" i="3"/>
  <c r="V17" i="3"/>
  <c r="M17" i="3"/>
  <c r="J17" i="3"/>
  <c r="G17" i="3"/>
  <c r="D17" i="3"/>
  <c r="AW16" i="3"/>
  <c r="AT16" i="3"/>
  <c r="AN16" i="3"/>
  <c r="AK16" i="3"/>
  <c r="AE16" i="3"/>
  <c r="AB16" i="3"/>
  <c r="Y16" i="3"/>
  <c r="V16" i="3"/>
  <c r="M16" i="3"/>
  <c r="J16" i="3"/>
  <c r="G16" i="3"/>
  <c r="D16" i="3"/>
  <c r="AW15" i="3"/>
  <c r="AT15" i="3"/>
  <c r="AN15" i="3"/>
  <c r="AK15" i="3"/>
  <c r="AE15" i="3"/>
  <c r="AB15" i="3"/>
  <c r="Y15" i="3"/>
  <c r="V15" i="3"/>
  <c r="P15" i="3"/>
  <c r="M15" i="3"/>
  <c r="J15" i="3"/>
  <c r="G15" i="3"/>
  <c r="D15" i="3"/>
  <c r="BF14" i="3"/>
  <c r="AZ14" i="3"/>
  <c r="AW14" i="3"/>
  <c r="AT14" i="3"/>
  <c r="AN14" i="3"/>
  <c r="AK14" i="3"/>
  <c r="AE14" i="3"/>
  <c r="AB14" i="3"/>
  <c r="Y14" i="3"/>
  <c r="V14" i="3"/>
  <c r="P14" i="3"/>
  <c r="M14" i="3"/>
  <c r="J14" i="3"/>
  <c r="G14" i="3"/>
  <c r="D14" i="3"/>
  <c r="BF13" i="3"/>
  <c r="AZ13" i="3"/>
  <c r="AW13" i="3"/>
  <c r="AT13" i="3"/>
  <c r="AN13" i="3"/>
  <c r="AK13" i="3"/>
  <c r="AE13" i="3"/>
  <c r="AB13" i="3"/>
  <c r="Y13" i="3"/>
  <c r="V13" i="3"/>
  <c r="P13" i="3"/>
  <c r="M13" i="3"/>
  <c r="J13" i="3"/>
  <c r="G13" i="3"/>
  <c r="D13" i="3"/>
  <c r="BF12" i="3"/>
  <c r="AZ12" i="3"/>
  <c r="AW12" i="3"/>
  <c r="AT12" i="3"/>
  <c r="AN12" i="3"/>
  <c r="AK12" i="3"/>
  <c r="AE12" i="3"/>
  <c r="AB12" i="3"/>
  <c r="Y12" i="3"/>
  <c r="V12" i="3"/>
  <c r="P12" i="3"/>
  <c r="M12" i="3"/>
  <c r="J12" i="3"/>
  <c r="G12" i="3"/>
  <c r="D12" i="3"/>
  <c r="BF11" i="3"/>
  <c r="AZ11" i="3"/>
  <c r="AW11" i="3"/>
  <c r="AT11" i="3"/>
  <c r="AN11" i="3"/>
  <c r="AK11" i="3"/>
  <c r="AE11" i="3"/>
  <c r="AB11" i="3"/>
  <c r="Y11" i="3"/>
  <c r="V11" i="3"/>
  <c r="P11" i="3"/>
  <c r="M11" i="3"/>
  <c r="J11" i="3"/>
  <c r="G11" i="3"/>
  <c r="D11" i="3"/>
  <c r="BF10" i="3"/>
  <c r="AZ10" i="3"/>
  <c r="AW10" i="3"/>
  <c r="AT10" i="3"/>
  <c r="AN10" i="3"/>
  <c r="AK10" i="3"/>
  <c r="AE10" i="3"/>
  <c r="AB10" i="3"/>
  <c r="Y10" i="3"/>
  <c r="V10" i="3"/>
  <c r="P10" i="3"/>
  <c r="M10" i="3"/>
  <c r="J10" i="3"/>
  <c r="G10" i="3"/>
  <c r="D10" i="3"/>
  <c r="BF9" i="3"/>
  <c r="AZ9" i="3"/>
  <c r="AW9" i="3"/>
  <c r="AT9" i="3"/>
  <c r="AN9" i="3"/>
  <c r="AK9" i="3"/>
  <c r="AE9" i="3"/>
  <c r="AB9" i="3"/>
  <c r="Y9" i="3"/>
  <c r="V9" i="3"/>
  <c r="S9" i="3"/>
  <c r="P9" i="3"/>
  <c r="M9" i="3"/>
  <c r="J9" i="3"/>
  <c r="G9" i="3"/>
  <c r="D9" i="3"/>
  <c r="BF8" i="3"/>
  <c r="AZ8" i="3"/>
  <c r="AW8" i="3"/>
  <c r="AT8" i="3"/>
  <c r="AN8" i="3"/>
  <c r="AK8" i="3"/>
  <c r="AE8" i="3"/>
  <c r="AB8" i="3"/>
  <c r="Y8" i="3"/>
  <c r="V8" i="3"/>
  <c r="S8" i="3"/>
  <c r="P8" i="3"/>
  <c r="J8" i="3"/>
  <c r="D8" i="3"/>
  <c r="AZ7" i="3"/>
  <c r="AW7" i="3"/>
  <c r="AT7" i="3"/>
  <c r="AN7" i="3"/>
  <c r="AK7" i="3"/>
  <c r="AE7" i="3"/>
  <c r="AB7" i="3"/>
  <c r="Y7" i="3"/>
  <c r="V7" i="3"/>
  <c r="S7" i="3"/>
  <c r="P7" i="3"/>
  <c r="J7" i="3"/>
  <c r="D7" i="3"/>
  <c r="AZ6" i="3"/>
  <c r="AW6" i="3"/>
  <c r="AT6" i="3"/>
  <c r="AN6" i="3"/>
  <c r="AK6" i="3"/>
  <c r="AH6" i="3"/>
  <c r="AE6" i="3"/>
  <c r="AB6" i="3"/>
  <c r="Y6" i="3"/>
  <c r="V6" i="3"/>
  <c r="S6" i="3"/>
  <c r="P6" i="3"/>
  <c r="J6" i="3"/>
  <c r="D6" i="3"/>
  <c r="H60" i="1"/>
  <c r="AN58" i="1"/>
  <c r="AN60" i="1" s="1"/>
  <c r="AM58" i="1"/>
  <c r="AM60" i="1" s="1"/>
  <c r="AD58" i="1"/>
  <c r="AD60" i="1" s="1"/>
  <c r="AC58" i="1"/>
  <c r="AC60" i="1" s="1"/>
  <c r="O58" i="1"/>
  <c r="O60" i="1" s="1"/>
  <c r="N58" i="1"/>
  <c r="N60" i="1" s="1"/>
  <c r="L58" i="1"/>
  <c r="L60" i="1" s="1"/>
  <c r="K58" i="1"/>
  <c r="K60" i="1" s="1"/>
  <c r="F58" i="1"/>
  <c r="F60" i="1" s="1"/>
  <c r="E58" i="1"/>
  <c r="E60" i="1" s="1"/>
  <c r="AE57" i="1"/>
  <c r="AB57" i="1"/>
  <c r="S57" i="1"/>
  <c r="P57" i="1"/>
  <c r="M57" i="1"/>
  <c r="G57" i="1"/>
  <c r="D57" i="1"/>
  <c r="AE56" i="1"/>
  <c r="S56" i="1"/>
  <c r="P56" i="1"/>
  <c r="M56" i="1"/>
  <c r="G56" i="1"/>
  <c r="D56" i="1"/>
  <c r="AE55" i="1"/>
  <c r="S55" i="1"/>
  <c r="P55" i="1"/>
  <c r="M55" i="1"/>
  <c r="G55" i="1"/>
  <c r="D55" i="1"/>
  <c r="AE54" i="1"/>
  <c r="S54" i="1"/>
  <c r="P54" i="1"/>
  <c r="M54" i="1"/>
  <c r="G54" i="1"/>
  <c r="D54" i="1"/>
  <c r="AE53" i="1"/>
  <c r="P53" i="1"/>
  <c r="M53" i="1"/>
  <c r="G53" i="1"/>
  <c r="D53" i="1"/>
  <c r="AE52" i="1"/>
  <c r="S52" i="1"/>
  <c r="P52" i="1"/>
  <c r="M52" i="1"/>
  <c r="G52" i="1"/>
  <c r="D52" i="1"/>
  <c r="AE51" i="1"/>
  <c r="S51" i="1"/>
  <c r="P51" i="1"/>
  <c r="M51" i="1"/>
  <c r="G51" i="1"/>
  <c r="D51" i="1"/>
  <c r="AE50" i="1"/>
  <c r="S50" i="1"/>
  <c r="P50" i="1"/>
  <c r="M50" i="1"/>
  <c r="G50" i="1"/>
  <c r="D50" i="1"/>
  <c r="AE49" i="1"/>
  <c r="S49" i="1"/>
  <c r="P49" i="1"/>
  <c r="M49" i="1"/>
  <c r="G49" i="1"/>
  <c r="D49" i="1"/>
  <c r="AE48" i="1"/>
  <c r="S48" i="1"/>
  <c r="P48" i="1"/>
  <c r="M48" i="1"/>
  <c r="G48" i="1"/>
  <c r="S47" i="1"/>
  <c r="P47" i="1"/>
  <c r="M47" i="1"/>
  <c r="G47" i="1"/>
  <c r="S46" i="1"/>
  <c r="P46" i="1"/>
  <c r="M46" i="1"/>
  <c r="G46" i="1"/>
  <c r="S45" i="1"/>
  <c r="P45" i="1"/>
  <c r="M45" i="1"/>
  <c r="G45" i="1"/>
  <c r="S44" i="1"/>
  <c r="P44" i="1"/>
  <c r="M44" i="1"/>
  <c r="G44" i="1"/>
  <c r="S43" i="1"/>
  <c r="P43" i="1"/>
  <c r="M43" i="1"/>
  <c r="G43" i="1"/>
  <c r="D43" i="1"/>
  <c r="S42" i="1"/>
  <c r="P42" i="1"/>
  <c r="M42" i="1"/>
  <c r="G42" i="1"/>
  <c r="D42" i="1"/>
  <c r="S41" i="1"/>
  <c r="P41" i="1"/>
  <c r="V40" i="1"/>
  <c r="S40" i="1"/>
  <c r="P40" i="1"/>
  <c r="S39" i="1"/>
  <c r="P39" i="1"/>
  <c r="M39" i="1"/>
  <c r="G39" i="1"/>
  <c r="D39" i="1"/>
  <c r="P38" i="1"/>
  <c r="M38" i="1"/>
  <c r="G38" i="1"/>
  <c r="D38" i="1"/>
  <c r="V37" i="1"/>
  <c r="S37" i="1"/>
  <c r="P37" i="1"/>
  <c r="M37" i="1"/>
  <c r="G37" i="1"/>
  <c r="D37" i="1"/>
  <c r="V36" i="1"/>
  <c r="S36" i="1"/>
  <c r="P36" i="1"/>
  <c r="M36" i="1"/>
  <c r="G36" i="1"/>
  <c r="D36" i="1"/>
  <c r="V35" i="1"/>
  <c r="P35" i="1"/>
  <c r="M35" i="1"/>
  <c r="G35" i="1"/>
  <c r="D35" i="1"/>
  <c r="V34" i="1"/>
  <c r="S34" i="1"/>
  <c r="P34" i="1"/>
  <c r="M34" i="1"/>
  <c r="G34" i="1"/>
  <c r="D34" i="1"/>
  <c r="V33" i="1"/>
  <c r="P33" i="1"/>
  <c r="M33" i="1"/>
  <c r="G33" i="1"/>
  <c r="D33" i="1"/>
  <c r="V32" i="1"/>
  <c r="S32" i="1"/>
  <c r="P32" i="1"/>
  <c r="M32" i="1"/>
  <c r="G32" i="1"/>
  <c r="D32" i="1"/>
  <c r="V31" i="1"/>
  <c r="P31" i="1"/>
  <c r="M31" i="1"/>
  <c r="G31" i="1"/>
  <c r="D31" i="1"/>
  <c r="V30" i="1"/>
  <c r="P30" i="1"/>
  <c r="M30" i="1"/>
  <c r="G30" i="1"/>
  <c r="D30" i="1"/>
  <c r="V29" i="1"/>
  <c r="S29" i="1"/>
  <c r="P29" i="1"/>
  <c r="M29" i="1"/>
  <c r="G29" i="1"/>
  <c r="D29" i="1"/>
  <c r="V28" i="1"/>
  <c r="S28" i="1"/>
  <c r="P28" i="1"/>
  <c r="M28" i="1"/>
  <c r="G28" i="1"/>
  <c r="D28" i="1"/>
  <c r="V27" i="1"/>
  <c r="P27" i="1"/>
  <c r="M27" i="1"/>
  <c r="G27" i="1"/>
  <c r="D27" i="1"/>
  <c r="V26" i="1"/>
  <c r="P26" i="1"/>
  <c r="M26" i="1"/>
  <c r="D26" i="1"/>
  <c r="P25" i="1"/>
  <c r="M25" i="1"/>
  <c r="D25" i="1"/>
  <c r="V24" i="1"/>
  <c r="P24" i="1"/>
  <c r="M24" i="1"/>
  <c r="D24" i="1"/>
  <c r="V23" i="1"/>
  <c r="M23" i="1"/>
  <c r="D23" i="1"/>
  <c r="V22" i="1"/>
  <c r="P22" i="1"/>
  <c r="M22" i="1"/>
  <c r="D22" i="1"/>
  <c r="V21" i="1"/>
  <c r="S21" i="1"/>
  <c r="P21" i="1"/>
  <c r="M21" i="1"/>
  <c r="D21" i="1"/>
  <c r="V20" i="1"/>
  <c r="S20" i="1"/>
  <c r="P20" i="1"/>
  <c r="M20" i="1"/>
  <c r="G20" i="1"/>
  <c r="D20" i="1"/>
  <c r="V19" i="1"/>
  <c r="S19" i="1"/>
  <c r="P19" i="1"/>
  <c r="M19" i="1"/>
  <c r="G19" i="1"/>
  <c r="V18" i="1"/>
  <c r="S18" i="1"/>
  <c r="P18" i="1"/>
  <c r="M18" i="1"/>
  <c r="G18" i="1"/>
  <c r="V17" i="1"/>
  <c r="S17" i="1"/>
  <c r="P17" i="1"/>
  <c r="M17" i="1"/>
  <c r="G17" i="1"/>
  <c r="S16" i="1"/>
  <c r="P16" i="1"/>
  <c r="M16" i="1"/>
  <c r="G16" i="1"/>
  <c r="S15" i="1"/>
  <c r="P15" i="1"/>
  <c r="M15" i="1"/>
  <c r="D15" i="1"/>
  <c r="V14" i="1"/>
  <c r="S14" i="1"/>
  <c r="P14" i="1"/>
  <c r="M14" i="1"/>
  <c r="D14" i="1"/>
  <c r="V13" i="1"/>
  <c r="S13" i="1"/>
  <c r="P13" i="1"/>
  <c r="M13" i="1"/>
  <c r="D13" i="1"/>
  <c r="AE12" i="1"/>
  <c r="S12" i="1"/>
  <c r="P12" i="1"/>
  <c r="M12" i="1"/>
  <c r="D12" i="1"/>
  <c r="P11" i="1"/>
  <c r="M11" i="1"/>
  <c r="D11" i="1"/>
  <c r="P10" i="1"/>
  <c r="M10" i="1"/>
  <c r="D10" i="1"/>
  <c r="P9" i="1"/>
  <c r="M9" i="1"/>
  <c r="AE8" i="1"/>
  <c r="V8" i="1"/>
  <c r="S8" i="1"/>
  <c r="P8" i="1"/>
  <c r="M8" i="1"/>
  <c r="D8" i="1"/>
  <c r="P7" i="1"/>
  <c r="M7" i="1"/>
  <c r="G7" i="1"/>
  <c r="G6" i="1"/>
  <c r="AB58" i="3" l="1"/>
  <c r="P58" i="1"/>
  <c r="P60" i="1" s="1"/>
  <c r="AE58" i="3"/>
  <c r="J58" i="3"/>
  <c r="BL58" i="3"/>
  <c r="AN58" i="3"/>
  <c r="P58" i="3"/>
  <c r="D58" i="3"/>
  <c r="AO57" i="2"/>
  <c r="AO59" i="2" s="1"/>
  <c r="AQ59" i="2" s="1"/>
  <c r="AM8" i="2"/>
  <c r="AM18" i="2"/>
  <c r="AM49" i="2"/>
  <c r="AM17" i="2"/>
  <c r="AM28" i="2"/>
  <c r="AM5" i="2"/>
  <c r="AM15" i="2"/>
  <c r="AM10" i="2"/>
  <c r="AM27" i="2"/>
  <c r="AM54" i="2"/>
  <c r="AM48" i="2"/>
  <c r="AM52" i="2"/>
  <c r="AM46" i="2"/>
  <c r="AM22" i="2"/>
  <c r="AM16" i="2"/>
  <c r="AM45" i="2"/>
  <c r="AM56" i="2"/>
  <c r="AM50" i="2"/>
  <c r="AM20" i="2"/>
  <c r="AM14" i="2"/>
  <c r="AM43" i="2"/>
  <c r="AM24" i="2"/>
  <c r="AM30" i="2"/>
  <c r="AM53" i="2"/>
  <c r="AM29" i="2"/>
  <c r="AO58" i="1"/>
  <c r="AO60" i="1" s="1"/>
  <c r="AK57" i="1"/>
  <c r="V58" i="3"/>
  <c r="AK53" i="1"/>
  <c r="AZ58" i="3"/>
  <c r="AQ58" i="3"/>
  <c r="AK32" i="1"/>
  <c r="AK45" i="1"/>
  <c r="AK56" i="1"/>
  <c r="AK55" i="1"/>
  <c r="AK23" i="1"/>
  <c r="BF58" i="3"/>
  <c r="BI58" i="3"/>
  <c r="AK36" i="1"/>
  <c r="G58" i="3"/>
  <c r="D58" i="1"/>
  <c r="D60" i="1" s="1"/>
  <c r="M58" i="3"/>
  <c r="G58" i="1"/>
  <c r="G60" i="1" s="1"/>
  <c r="Y58" i="3"/>
  <c r="AW58" i="3"/>
  <c r="BO58" i="3"/>
  <c r="BC58" i="3"/>
  <c r="J58" i="1"/>
  <c r="J60" i="1" s="1"/>
  <c r="AK8" i="1"/>
  <c r="AK21" i="1"/>
  <c r="AK47" i="1"/>
  <c r="AK37" i="1"/>
  <c r="AK39" i="1"/>
  <c r="AK43" i="1"/>
  <c r="AK33" i="1"/>
  <c r="AK51" i="1"/>
  <c r="AK58" i="3"/>
  <c r="V58" i="1"/>
  <c r="V60" i="1" s="1"/>
  <c r="AE58" i="1"/>
  <c r="AE60" i="1" s="1"/>
  <c r="S58" i="3"/>
  <c r="AH58" i="1"/>
  <c r="AH60" i="1" s="1"/>
  <c r="AB58" i="1"/>
  <c r="AB60" i="1" s="1"/>
  <c r="AK15" i="1"/>
  <c r="AK9" i="1"/>
  <c r="AK17" i="1"/>
  <c r="AK27" i="1"/>
  <c r="AK31" i="1"/>
  <c r="AK35" i="1"/>
  <c r="AK41" i="1"/>
  <c r="AK49" i="1"/>
  <c r="AK54" i="1"/>
  <c r="AK19" i="1"/>
  <c r="M58" i="1"/>
  <c r="M60" i="1" s="1"/>
  <c r="AT58" i="3"/>
  <c r="AH58" i="3"/>
  <c r="AK12" i="1"/>
  <c r="AM25" i="2"/>
  <c r="AM55" i="2"/>
  <c r="AM51" i="2"/>
  <c r="AM40" i="2"/>
  <c r="AM36" i="2"/>
  <c r="AM31" i="2"/>
  <c r="AM33" i="2"/>
  <c r="AL57" i="2"/>
  <c r="AL59" i="2" s="1"/>
  <c r="AM37" i="2"/>
  <c r="AM26" i="2"/>
  <c r="AK57" i="2"/>
  <c r="AK59" i="2" s="1"/>
  <c r="AK22" i="1"/>
  <c r="AK26" i="1"/>
  <c r="AK34" i="1"/>
  <c r="AK40" i="1"/>
  <c r="AK44" i="1"/>
  <c r="AK29" i="1"/>
  <c r="AK13" i="1"/>
  <c r="S58" i="1"/>
  <c r="S60" i="1" s="1"/>
  <c r="AK14" i="1"/>
  <c r="AK24" i="1"/>
  <c r="AK50" i="1"/>
  <c r="AK16" i="1"/>
  <c r="AK28" i="1"/>
  <c r="AK42" i="1"/>
  <c r="AK46" i="1"/>
  <c r="AK18" i="1"/>
  <c r="AK30" i="1"/>
  <c r="AK48" i="1"/>
  <c r="AK52" i="1"/>
  <c r="AJ58" i="1"/>
  <c r="AJ60" i="1" s="1"/>
  <c r="AK38" i="1"/>
  <c r="AK20" i="1"/>
  <c r="Y58" i="1"/>
  <c r="Y60" i="1" s="1"/>
  <c r="AI58" i="1"/>
  <c r="AI60" i="1" s="1"/>
  <c r="AM57" i="2" l="1"/>
  <c r="AM59" i="2" s="1"/>
  <c r="AK58" i="1"/>
  <c r="AK60" i="1" s="1"/>
</calcChain>
</file>

<file path=xl/sharedStrings.xml><?xml version="1.0" encoding="utf-8"?>
<sst xmlns="http://schemas.openxmlformats.org/spreadsheetml/2006/main" count="240" uniqueCount="84">
  <si>
    <t>Israel</t>
  </si>
  <si>
    <t>Spain</t>
  </si>
  <si>
    <t>Mexico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</si>
  <si>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</si>
  <si>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</si>
  <si>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</si>
  <si>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</si>
  <si>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</si>
  <si>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</si>
  <si>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</si>
  <si>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</si>
  <si>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</si>
  <si>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</si>
  <si>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</si>
  <si>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</si>
  <si>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</si>
  <si>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</si>
  <si>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</si>
  <si>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</si>
  <si>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</si>
  <si>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</si>
  <si>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</si>
  <si>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</si>
  <si>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</si>
  <si>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</si>
  <si>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</si>
  <si>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</si>
  <si>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</si>
  <si>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</si>
  <si>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</si>
  <si>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</si>
  <si>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</si>
  <si>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</si>
  <si>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Chile assumed: Shipping week 1 on the market week 5</t>
  </si>
  <si>
    <t>Brazil</t>
  </si>
  <si>
    <t>Brazil Estimate</t>
  </si>
  <si>
    <t>Brazil Actual</t>
  </si>
  <si>
    <t>Data highlighted in colour has been updated from weekly reports from participants</t>
  </si>
  <si>
    <t>Brazil assumed: Shipping week 1 on the market week 4</t>
  </si>
  <si>
    <t>Colombia</t>
  </si>
  <si>
    <t>Colombia Est</t>
  </si>
  <si>
    <t>Colombia Act</t>
  </si>
  <si>
    <t xml:space="preserve">2. Spain: </t>
  </si>
  <si>
    <t xml:space="preserve">3.Mexico: </t>
  </si>
  <si>
    <t>Argentina assumed: Shipping week 1, on the market week 4</t>
  </si>
  <si>
    <t>Metric Tons</t>
  </si>
  <si>
    <t>Morocco</t>
  </si>
  <si>
    <t>Morocco Estimate</t>
  </si>
  <si>
    <t>Morocco Actual</t>
  </si>
  <si>
    <t>Peru assumed: Shipping week 1 on the market week 5</t>
  </si>
  <si>
    <t xml:space="preserve">5. Chile: </t>
  </si>
  <si>
    <t>10. Argentina:</t>
  </si>
  <si>
    <t xml:space="preserve">11. Morocco: </t>
  </si>
  <si>
    <t>Kenya &amp; Tanzania</t>
  </si>
  <si>
    <t>Kenya &amp; Tanzaina Actual</t>
  </si>
  <si>
    <t>Kenya &amp; Tanzania Est</t>
  </si>
  <si>
    <t>Assumption: Volumes same as in 2024.</t>
  </si>
  <si>
    <t>Colombia assumed: Shipping week 1, on the market week 4</t>
  </si>
  <si>
    <t>Weekly projections from Corpohass</t>
  </si>
  <si>
    <t xml:space="preserve">1. Israel: </t>
  </si>
  <si>
    <t xml:space="preserve">2025/2026 crop - Official estimate from Israeli Avocado Growers' Association. </t>
  </si>
  <si>
    <t>Notes on 2025/2026 Forecasts</t>
  </si>
  <si>
    <t>Assumption: Volumes 20% higher than 2024/2025 season.</t>
  </si>
  <si>
    <t>2024</t>
  </si>
  <si>
    <t>8. Kenya &amp; Tanzania: Assume a 10% increase compared to 2025.</t>
  </si>
  <si>
    <t>4. Colombia: Assume 10% increase compared to 2025</t>
  </si>
  <si>
    <t xml:space="preserve">2025/2026 assume volumes up 33% on previous season. </t>
  </si>
  <si>
    <t>Notes on 2026/2027 forecasts</t>
  </si>
  <si>
    <t>1. Israel: Assume same volumes as 2025/2026</t>
  </si>
  <si>
    <t>2. Spain: Assume same volumes as 2025/2026</t>
  </si>
  <si>
    <t>3. Chile: Assume same volumes as 2025/2026</t>
  </si>
  <si>
    <t>4. Mexico: Assume same volumes as 2025/2026</t>
  </si>
  <si>
    <t>5. Morocco: Assume same volumes as 2025/2026</t>
  </si>
  <si>
    <t>2025/2026 - Assume same volumes  as previous season</t>
  </si>
  <si>
    <t>6. South Africa: Official SAAGA estimate.</t>
  </si>
  <si>
    <t>EU &amp; UK SUPPLY 2025 ('000 4 kg cartons) Updated 7/4/2026</t>
  </si>
  <si>
    <t>9. Peru: Hass - Official weekly forecast provided by ProHass, Peru.</t>
  </si>
  <si>
    <t>7. Brazil: Official Brazilian estimate</t>
  </si>
  <si>
    <t>Kenya &amp; Tanzania assumed : Shipping week 1 on market week 6</t>
  </si>
  <si>
    <t>Israel assumed : Shipping week 1 on market week 2</t>
  </si>
  <si>
    <t>Spain  assumed : Shipping week 1 on market week 2</t>
  </si>
  <si>
    <t>South Africa assumed : Shipping week 1 on market week 4</t>
  </si>
  <si>
    <t>2026 Projected (in black) and actual supply (in colour) of avocados to the EU &amp; UK market ('000 4 kg cartons) [updated 10/07/2026]</t>
  </si>
  <si>
    <t>Comparison of estimates and actual shipments to EU &amp; UK in 2026 (Updated 10/7/2026)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</si>
</sst>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_ ;\-#,##0\ "/>
    <numFmt numFmtId="167" formatCode="0.000000"/>
    <numFmt numFmtId="168" formatCode="0.0000"/>
    <numFmt numFmtId="169" formatCode="_ * #,##0_ ;_ * \-#,##0_ ;_ * &quot;-&quot;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10"/>
      <name val="David"/>
      <family val="2"/>
      <charset val="177"/>
    </font>
    <font>
      <sz val="10"/>
      <name val="David"/>
      <family val="2"/>
      <charset val="177"/>
    </font>
    <font>
      <b/>
      <sz val="6"/>
      <name val="Arial"/>
      <family val="2"/>
    </font>
    <font>
      <b/>
      <sz val="8"/>
      <color rgb="FFFF0000"/>
      <name val="Arial"/>
      <family val="2"/>
    </font>
    <font>
      <sz val="10"/>
      <name val="David"/>
      <family val="2"/>
      <charset val="177"/>
    </font>
    <font>
      <u/>
      <sz val="8"/>
      <name val="Arial"/>
      <family val="2"/>
    </font>
    <font>
      <b/>
      <sz val="8"/>
      <color rgb="FFCC0099"/>
      <name val="Arial"/>
      <family val="2"/>
    </font>
    <font>
      <b/>
      <sz val="8"/>
      <color rgb="FF009900"/>
      <name val="Arial"/>
      <family val="2"/>
    </font>
    <font>
      <b/>
      <sz val="8"/>
      <color rgb="FF00B050"/>
      <name val="Arial"/>
      <family val="2"/>
    </font>
    <font>
      <b/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3" fillId="0" borderId="0"/>
    <xf numFmtId="0" fontId="20" fillId="0" borderId="0"/>
    <xf numFmtId="0" fontId="19" fillId="0" borderId="0"/>
    <xf numFmtId="0" fontId="24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0" fillId="0" borderId="0"/>
    <xf numFmtId="165" fontId="3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30" fillId="0" borderId="0"/>
    <xf numFmtId="165" fontId="3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</cellStyleXfs>
  <cellXfs count="209">
    <xf numFmtId="0" fontId="0" fillId="0" borderId="0" xfId="0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1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1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right"/>
    </xf>
    <xf numFmtId="1" fontId="5" fillId="0" borderId="0" xfId="0" applyNumberFormat="1" applyFont="1"/>
    <xf numFmtId="0" fontId="10" fillId="0" borderId="0" xfId="0" applyFont="1"/>
    <xf numFmtId="0" fontId="6" fillId="0" borderId="0" xfId="0" applyFont="1"/>
    <xf numFmtId="1" fontId="5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14" fillId="0" borderId="0" xfId="0" applyFont="1"/>
    <xf numFmtId="0" fontId="4" fillId="0" borderId="6" xfId="0" applyFont="1" applyBorder="1" applyAlignment="1">
      <alignment wrapText="1"/>
    </xf>
    <xf numFmtId="1" fontId="5" fillId="0" borderId="1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1" fontId="6" fillId="0" borderId="12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1" fontId="6" fillId="2" borderId="1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1" fontId="5" fillId="2" borderId="12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5" fillId="0" borderId="1" xfId="0" applyNumberFormat="1" applyFont="1" applyBorder="1"/>
    <xf numFmtId="1" fontId="5" fillId="0" borderId="2" xfId="0" applyNumberFormat="1" applyFont="1" applyBorder="1"/>
    <xf numFmtId="1" fontId="5" fillId="2" borderId="1" xfId="0" applyNumberFormat="1" applyFont="1" applyFill="1" applyBorder="1"/>
    <xf numFmtId="1" fontId="5" fillId="2" borderId="2" xfId="0" applyNumberFormat="1" applyFont="1" applyFill="1" applyBorder="1"/>
    <xf numFmtId="1" fontId="0" fillId="0" borderId="0" xfId="0" applyNumberFormat="1"/>
    <xf numFmtId="0" fontId="5" fillId="0" borderId="6" xfId="0" applyFont="1" applyBorder="1" applyAlignment="1">
      <alignment horizontal="left"/>
    </xf>
    <xf numFmtId="1" fontId="5" fillId="2" borderId="3" xfId="0" applyNumberFormat="1" applyFont="1" applyFill="1" applyBorder="1"/>
    <xf numFmtId="0" fontId="15" fillId="0" borderId="0" xfId="0" applyFont="1"/>
    <xf numFmtId="0" fontId="16" fillId="0" borderId="0" xfId="0" applyFont="1"/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5" fillId="0" borderId="18" xfId="0" applyNumberFormat="1" applyFont="1" applyBorder="1" applyAlignment="1">
      <alignment horizontal="right"/>
    </xf>
    <xf numFmtId="1" fontId="5" fillId="2" borderId="19" xfId="0" applyNumberFormat="1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1" fontId="5" fillId="2" borderId="20" xfId="0" applyNumberFormat="1" applyFont="1" applyFill="1" applyBorder="1" applyAlignment="1">
      <alignment horizontal="center"/>
    </xf>
    <xf numFmtId="1" fontId="5" fillId="2" borderId="21" xfId="0" applyNumberFormat="1" applyFont="1" applyFill="1" applyBorder="1" applyAlignment="1">
      <alignment horizontal="right"/>
    </xf>
    <xf numFmtId="1" fontId="5" fillId="2" borderId="22" xfId="0" applyNumberFormat="1" applyFont="1" applyFill="1" applyBorder="1" applyAlignment="1">
      <alignment horizontal="right"/>
    </xf>
    <xf numFmtId="49" fontId="4" fillId="3" borderId="4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23" xfId="0" applyNumberFormat="1" applyFont="1" applyBorder="1" applyAlignment="1">
      <alignment horizontal="center" wrapText="1"/>
    </xf>
    <xf numFmtId="1" fontId="5" fillId="0" borderId="2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6" fillId="0" borderId="0" xfId="0" applyNumberFormat="1" applyFont="1"/>
    <xf numFmtId="1" fontId="17" fillId="0" borderId="0" xfId="0" applyNumberFormat="1" applyFont="1"/>
    <xf numFmtId="1" fontId="4" fillId="0" borderId="17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23" xfId="0" applyNumberFormat="1" applyFont="1" applyBorder="1" applyAlignment="1">
      <alignment horizontal="right"/>
    </xf>
    <xf numFmtId="1" fontId="4" fillId="0" borderId="23" xfId="0" applyNumberFormat="1" applyFont="1" applyBorder="1" applyAlignment="1">
      <alignment horizontal="right"/>
    </xf>
    <xf numFmtId="1" fontId="4" fillId="0" borderId="0" xfId="0" applyNumberFormat="1" applyFont="1"/>
    <xf numFmtId="166" fontId="5" fillId="0" borderId="2" xfId="0" applyNumberFormat="1" applyFont="1" applyBorder="1" applyAlignment="1">
      <alignment horizontal="right"/>
    </xf>
    <xf numFmtId="1" fontId="5" fillId="2" borderId="10" xfId="0" applyNumberFormat="1" applyFont="1" applyFill="1" applyBorder="1"/>
    <xf numFmtId="1" fontId="5" fillId="2" borderId="11" xfId="0" applyNumberFormat="1" applyFont="1" applyFill="1" applyBorder="1"/>
    <xf numFmtId="1" fontId="21" fillId="0" borderId="10" xfId="0" applyNumberFormat="1" applyFont="1" applyBorder="1" applyAlignment="1">
      <alignment horizontal="center"/>
    </xf>
    <xf numFmtId="1" fontId="22" fillId="0" borderId="27" xfId="0" applyNumberFormat="1" applyFont="1" applyBorder="1"/>
    <xf numFmtId="1" fontId="22" fillId="0" borderId="2" xfId="0" applyNumberFormat="1" applyFont="1" applyBorder="1"/>
    <xf numFmtId="1" fontId="23" fillId="0" borderId="11" xfId="0" applyNumberFormat="1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4" fillId="0" borderId="31" xfId="0" applyFont="1" applyBorder="1"/>
    <xf numFmtId="0" fontId="25" fillId="0" borderId="0" xfId="0" applyFont="1"/>
    <xf numFmtId="1" fontId="22" fillId="0" borderId="10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166" fontId="5" fillId="0" borderId="27" xfId="0" applyNumberFormat="1" applyFont="1" applyBorder="1"/>
    <xf numFmtId="166" fontId="5" fillId="0" borderId="2" xfId="0" applyNumberFormat="1" applyFont="1" applyBorder="1"/>
    <xf numFmtId="166" fontId="5" fillId="0" borderId="22" xfId="0" applyNumberFormat="1" applyFont="1" applyBorder="1" applyAlignment="1">
      <alignment horizontal="right"/>
    </xf>
    <xf numFmtId="166" fontId="5" fillId="0" borderId="21" xfId="0" applyNumberFormat="1" applyFont="1" applyBorder="1"/>
    <xf numFmtId="166" fontId="5" fillId="0" borderId="1" xfId="0" applyNumberFormat="1" applyFont="1" applyBorder="1"/>
    <xf numFmtId="166" fontId="5" fillId="0" borderId="2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22" xfId="0" applyNumberFormat="1" applyFont="1" applyBorder="1" applyAlignment="1">
      <alignment horizontal="right"/>
    </xf>
    <xf numFmtId="166" fontId="5" fillId="0" borderId="26" xfId="0" applyNumberFormat="1" applyFont="1" applyBorder="1" applyAlignment="1">
      <alignment horizontal="right"/>
    </xf>
    <xf numFmtId="166" fontId="5" fillId="0" borderId="27" xfId="0" applyNumberFormat="1" applyFont="1" applyBorder="1" applyAlignment="1">
      <alignment horizontal="right"/>
    </xf>
    <xf numFmtId="166" fontId="5" fillId="0" borderId="22" xfId="0" applyNumberFormat="1" applyFont="1" applyBorder="1"/>
    <xf numFmtId="166" fontId="5" fillId="0" borderId="10" xfId="0" applyNumberFormat="1" applyFont="1" applyBorder="1"/>
    <xf numFmtId="166" fontId="5" fillId="0" borderId="11" xfId="0" applyNumberFormat="1" applyFont="1" applyBorder="1"/>
    <xf numFmtId="166" fontId="5" fillId="0" borderId="12" xfId="0" applyNumberFormat="1" applyFont="1" applyBorder="1" applyAlignment="1">
      <alignment horizontal="right"/>
    </xf>
    <xf numFmtId="166" fontId="5" fillId="0" borderId="10" xfId="0" applyNumberFormat="1" applyFont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166" fontId="4" fillId="0" borderId="32" xfId="0" applyNumberFormat="1" applyFont="1" applyBorder="1" applyAlignment="1">
      <alignment horizontal="right"/>
    </xf>
    <xf numFmtId="166" fontId="4" fillId="0" borderId="3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1" fontId="5" fillId="4" borderId="10" xfId="0" applyNumberFormat="1" applyFont="1" applyFill="1" applyBorder="1" applyAlignment="1">
      <alignment horizontal="center"/>
    </xf>
    <xf numFmtId="1" fontId="5" fillId="4" borderId="11" xfId="0" applyNumberFormat="1" applyFont="1" applyFill="1" applyBorder="1" applyAlignment="1">
      <alignment horizontal="center"/>
    </xf>
    <xf numFmtId="1" fontId="5" fillId="4" borderId="12" xfId="0" applyNumberFormat="1" applyFont="1" applyFill="1" applyBorder="1" applyAlignment="1">
      <alignment horizontal="center"/>
    </xf>
    <xf numFmtId="166" fontId="4" fillId="4" borderId="27" xfId="0" applyNumberFormat="1" applyFont="1" applyFill="1" applyBorder="1" applyAlignment="1">
      <alignment horizontal="right"/>
    </xf>
    <xf numFmtId="1" fontId="26" fillId="2" borderId="2" xfId="0" applyNumberFormat="1" applyFont="1" applyFill="1" applyBorder="1" applyAlignment="1">
      <alignment horizontal="right"/>
    </xf>
    <xf numFmtId="1" fontId="26" fillId="0" borderId="2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6" fontId="5" fillId="0" borderId="0" xfId="0" applyNumberFormat="1" applyFont="1"/>
    <xf numFmtId="0" fontId="27" fillId="0" borderId="0" xfId="0" applyFont="1"/>
    <xf numFmtId="0" fontId="17" fillId="0" borderId="0" xfId="0" applyFont="1"/>
    <xf numFmtId="0" fontId="29" fillId="0" borderId="0" xfId="0" applyFont="1"/>
    <xf numFmtId="0" fontId="28" fillId="0" borderId="0" xfId="0" applyFont="1"/>
    <xf numFmtId="41" fontId="16" fillId="0" borderId="0" xfId="0" applyNumberFormat="1" applyFont="1"/>
    <xf numFmtId="167" fontId="0" fillId="0" borderId="0" xfId="0" applyNumberFormat="1"/>
    <xf numFmtId="166" fontId="4" fillId="5" borderId="0" xfId="0" applyNumberFormat="1" applyFont="1" applyFill="1" applyAlignment="1">
      <alignment horizontal="right"/>
    </xf>
    <xf numFmtId="166" fontId="11" fillId="5" borderId="0" xfId="0" applyNumberFormat="1" applyFont="1" applyFill="1" applyAlignment="1">
      <alignment horizontal="right"/>
    </xf>
    <xf numFmtId="0" fontId="5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right"/>
    </xf>
    <xf numFmtId="1" fontId="4" fillId="5" borderId="0" xfId="0" applyNumberFormat="1" applyFont="1" applyFill="1" applyAlignment="1">
      <alignment horizontal="right"/>
    </xf>
    <xf numFmtId="1" fontId="11" fillId="5" borderId="0" xfId="0" applyNumberFormat="1" applyFont="1" applyFill="1" applyAlignment="1">
      <alignment horizontal="right"/>
    </xf>
    <xf numFmtId="166" fontId="5" fillId="0" borderId="34" xfId="0" applyNumberFormat="1" applyFont="1" applyBorder="1"/>
    <xf numFmtId="166" fontId="26" fillId="5" borderId="0" xfId="0" applyNumberFormat="1" applyFont="1" applyFill="1" applyAlignment="1">
      <alignment horizontal="right"/>
    </xf>
    <xf numFmtId="166" fontId="32" fillId="5" borderId="0" xfId="0" applyNumberFormat="1" applyFont="1" applyFill="1" applyAlignment="1">
      <alignment horizontal="right"/>
    </xf>
    <xf numFmtId="1" fontId="22" fillId="0" borderId="34" xfId="0" applyNumberFormat="1" applyFont="1" applyBorder="1"/>
    <xf numFmtId="0" fontId="5" fillId="0" borderId="2" xfId="0" applyFont="1" applyBorder="1"/>
    <xf numFmtId="166" fontId="5" fillId="0" borderId="35" xfId="0" applyNumberFormat="1" applyFont="1" applyBorder="1"/>
    <xf numFmtId="166" fontId="33" fillId="0" borderId="22" xfId="0" applyNumberFormat="1" applyFont="1" applyBorder="1" applyAlignment="1">
      <alignment horizontal="right"/>
    </xf>
    <xf numFmtId="168" fontId="5" fillId="0" borderId="0" xfId="0" applyNumberFormat="1" applyFont="1" applyAlignment="1">
      <alignment horizontal="right"/>
    </xf>
    <xf numFmtId="49" fontId="32" fillId="0" borderId="4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/>
    </xf>
    <xf numFmtId="166" fontId="5" fillId="0" borderId="36" xfId="0" applyNumberFormat="1" applyFont="1" applyBorder="1"/>
    <xf numFmtId="166" fontId="5" fillId="0" borderId="36" xfId="0" applyNumberFormat="1" applyFont="1" applyBorder="1" applyAlignment="1">
      <alignment horizontal="right"/>
    </xf>
    <xf numFmtId="0" fontId="35" fillId="0" borderId="0" xfId="0" applyFont="1"/>
    <xf numFmtId="166" fontId="36" fillId="0" borderId="35" xfId="0" applyNumberFormat="1" applyFont="1" applyBorder="1"/>
    <xf numFmtId="166" fontId="37" fillId="0" borderId="27" xfId="0" applyNumberFormat="1" applyFont="1" applyBorder="1"/>
    <xf numFmtId="166" fontId="38" fillId="0" borderId="27" xfId="0" applyNumberFormat="1" applyFont="1" applyBorder="1"/>
    <xf numFmtId="166" fontId="39" fillId="0" borderId="35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49" fontId="4" fillId="4" borderId="3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49" fontId="4" fillId="0" borderId="1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33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 wrapText="1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26" fillId="3" borderId="14" xfId="0" applyNumberFormat="1" applyFont="1" applyFill="1" applyBorder="1" applyAlignment="1">
      <alignment horizontal="center"/>
    </xf>
    <xf numFmtId="49" fontId="26" fillId="3" borderId="4" xfId="0" applyNumberFormat="1" applyFont="1" applyFill="1" applyBorder="1" applyAlignment="1">
      <alignment horizontal="center"/>
    </xf>
    <xf numFmtId="49" fontId="26" fillId="3" borderId="5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166" fontId="4" fillId="0" borderId="35" xfId="0" applyNumberFormat="1" applyFont="1" applyBorder="1"/>
  </cellXfs>
  <cellStyles count="51">
    <cellStyle name="Comma [0] 2" xfId="46" xr:uid="{C92D5EB7-99C9-4588-B7B5-86F9777A714F}"/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2 6" xfId="43" xr:uid="{E055ED30-E8C3-4D0C-B41E-836A649A6C74}"/>
    <cellStyle name="Comma 3" xfId="2" xr:uid="{00000000-0005-0000-0000-000007000000}"/>
    <cellStyle name="Comma 3 2" xfId="13" xr:uid="{00000000-0005-0000-0000-000008000000}"/>
    <cellStyle name="Comma 3 3" xfId="47" xr:uid="{FD754162-F1D1-46B8-849A-82AD23602569}"/>
    <cellStyle name="Comma 4" xfId="21" xr:uid="{820B704D-D276-4B35-AF0C-3C77FE81D46A}"/>
    <cellStyle name="Comma 4 2" xfId="48" xr:uid="{4F724B09-2A77-48A1-BFCE-6CCD41E8414C}"/>
    <cellStyle name="Comma 5" xfId="50" xr:uid="{A8A18B9F-AFA8-49DB-BA6B-5292D8D86462}"/>
    <cellStyle name="Millares 2" xfId="38" xr:uid="{D91B99E6-5596-4D27-908C-D0C9BE04DE4D}"/>
    <cellStyle name="Millares 2 2" xfId="45" xr:uid="{E26712A4-5D93-4C9C-8C3E-8B5AD20D0964}"/>
    <cellStyle name="Normal" xfId="0" builtinId="0"/>
    <cellStyle name="Normal 10" xfId="36" xr:uid="{D3FF02C7-668B-49F0-A5B4-1ECE685D569F}"/>
    <cellStyle name="Normal 11" xfId="20" xr:uid="{CE95C7E0-D4FD-40F3-B28C-19542735B897}"/>
    <cellStyle name="Normal 12" xfId="41" xr:uid="{6CCCC1F2-CDDF-4B3A-B64B-335A8017E51D}"/>
    <cellStyle name="Normal 13" xfId="49" xr:uid="{369E724D-5741-4A69-A500-C377F25E3F04}"/>
    <cellStyle name="Normal 2" xfId="3" xr:uid="{00000000-0005-0000-0000-00000A000000}"/>
    <cellStyle name="Normal 2 10" xfId="28" xr:uid="{AD66A348-B5CD-402E-BA9D-477FC45CCC68}"/>
    <cellStyle name="Normal 2 11" xfId="29" xr:uid="{ACEC5BA8-28C2-47A0-A0DA-5F45A9EEB28F}"/>
    <cellStyle name="Normal 2 12" xfId="30" xr:uid="{1CD47BF9-E965-424F-B6AF-F9955B2C7E59}"/>
    <cellStyle name="Normal 2 13" xfId="33" xr:uid="{CF63FFC7-6C36-4122-A649-014E4786557D}"/>
    <cellStyle name="Normal 2 14" xfId="34" xr:uid="{044A0181-DA76-4D4F-B60D-C33331BDD9DF}"/>
    <cellStyle name="Normal 2 15" xfId="35" xr:uid="{442E2ACF-C3EE-43AC-BD5A-11C011407582}"/>
    <cellStyle name="Normal 2 16" xfId="44" xr:uid="{D1114AF1-B200-493D-B6D3-F54F0E1A1A6F}"/>
    <cellStyle name="Normal 2 17" xfId="42" xr:uid="{EC4B4192-CB9A-4B7C-B27B-6D8E878DD54A}"/>
    <cellStyle name="Normal 2 2" xfId="9" xr:uid="{00000000-0005-0000-0000-00000B000000}"/>
    <cellStyle name="Normal 2 3" xfId="10" xr:uid="{00000000-0005-0000-0000-00000C000000}"/>
    <cellStyle name="Normal 2 4" xfId="22" xr:uid="{682841DC-87CA-4E53-A904-E3FD404C8EEA}"/>
    <cellStyle name="Normal 2 5" xfId="23" xr:uid="{2522F282-D703-4A8C-8879-D1B1E49A1D46}"/>
    <cellStyle name="Normal 2 6" xfId="24" xr:uid="{54B10B83-B983-4423-80C5-D4ECAE03CE7A}"/>
    <cellStyle name="Normal 2 7" xfId="25" xr:uid="{C1582CD4-71FD-47E8-B849-70CE71E16756}"/>
    <cellStyle name="Normal 2 8" xfId="26" xr:uid="{5142E5B7-4B6A-42AE-9DA5-D0FFCC80FACB}"/>
    <cellStyle name="Normal 2 9" xfId="27" xr:uid="{5068A5C6-AA88-4692-B628-5FABCCFB5931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4 3" xfId="31" xr:uid="{9D0E2A61-4E8A-4DEA-B651-099E782A3A96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Normal 7" xfId="32" xr:uid="{32DBA484-C31D-4582-B82D-AA5493F22B8F}"/>
    <cellStyle name="Normal 8" xfId="39" xr:uid="{1B508B5B-929C-4580-B26E-984A35776CCD}"/>
    <cellStyle name="Normal 9" xfId="40" xr:uid="{74D2D3D1-4D69-41CE-AA0A-F007FBA522D3}"/>
    <cellStyle name="Porcentual 2" xfId="37" xr:uid="{F25E0D5F-83FC-4C4C-9B0F-4E3D31886C4C}"/>
  </cellStyles>
  <dxfs count="0"/>
  <tableStyles count="0" defaultTableStyle="TableStyleMedium9" defaultPivotStyle="PivotStyleLight16"/>
  <colors>
    <mruColors>
      <color rgb="FF7030A0"/>
      <color rgb="FF00B050"/>
      <color rgb="FF00CC00"/>
      <color rgb="FF33CC33"/>
      <color rgb="FF009900"/>
      <color rgb="FF008000"/>
      <color rgb="FFCC0099"/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2026 EU &amp;</a:t>
            </a:r>
            <a:r>
              <a:rPr lang="en-US" b="1" baseline="0"/>
              <a:t> UK</a:t>
            </a:r>
            <a:r>
              <a:rPr lang="en-US" b="1"/>
              <a:t> Greenskin supply (updated 10/07/2026)</a:t>
            </a:r>
          </a:p>
        </c:rich>
      </c:tx>
      <c:layout>
        <c:manualLayout>
          <c:xMode val="edge"/>
          <c:yMode val="edge"/>
          <c:x val="0.34996047455065743"/>
          <c:y val="8.860084324494450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059473066330591E-2"/>
          <c:y val="8.5138972636200835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2026'!$B$6:$B$57</c:f>
              <c:numCache>
                <c:formatCode>#\ ##0_ ;\-#\ ##0\ </c:formatCode>
                <c:ptCount val="52"/>
                <c:pt idx="0">
                  <c:v>543</c:v>
                </c:pt>
                <c:pt idx="1">
                  <c:v>391.25</c:v>
                </c:pt>
                <c:pt idx="2">
                  <c:v>506.25</c:v>
                </c:pt>
                <c:pt idx="3">
                  <c:v>520</c:v>
                </c:pt>
                <c:pt idx="4">
                  <c:v>430</c:v>
                </c:pt>
                <c:pt idx="5">
                  <c:v>500</c:v>
                </c:pt>
                <c:pt idx="6">
                  <c:v>593.75</c:v>
                </c:pt>
                <c:pt idx="7">
                  <c:v>492.5</c:v>
                </c:pt>
                <c:pt idx="8">
                  <c:v>471.25</c:v>
                </c:pt>
                <c:pt idx="9">
                  <c:v>323.75</c:v>
                </c:pt>
                <c:pt idx="10">
                  <c:v>223.75</c:v>
                </c:pt>
                <c:pt idx="11">
                  <c:v>237.5</c:v>
                </c:pt>
                <c:pt idx="12">
                  <c:v>117.5</c:v>
                </c:pt>
                <c:pt idx="13">
                  <c:v>6.25</c:v>
                </c:pt>
                <c:pt idx="14">
                  <c:v>31.25</c:v>
                </c:pt>
                <c:pt idx="15">
                  <c:v>0</c:v>
                </c:pt>
                <c:pt idx="34">
                  <c:v>43.75</c:v>
                </c:pt>
                <c:pt idx="35">
                  <c:v>101.25</c:v>
                </c:pt>
                <c:pt idx="36">
                  <c:v>202.5</c:v>
                </c:pt>
                <c:pt idx="37">
                  <c:v>533.75</c:v>
                </c:pt>
                <c:pt idx="38">
                  <c:v>723.75</c:v>
                </c:pt>
                <c:pt idx="39">
                  <c:v>491.25</c:v>
                </c:pt>
                <c:pt idx="40">
                  <c:v>456.25</c:v>
                </c:pt>
                <c:pt idx="41">
                  <c:v>422.5</c:v>
                </c:pt>
                <c:pt idx="42">
                  <c:v>378.75</c:v>
                </c:pt>
                <c:pt idx="43">
                  <c:v>561.25</c:v>
                </c:pt>
                <c:pt idx="44">
                  <c:v>540</c:v>
                </c:pt>
                <c:pt idx="45">
                  <c:v>418.75</c:v>
                </c:pt>
                <c:pt idx="46">
                  <c:v>575</c:v>
                </c:pt>
                <c:pt idx="47">
                  <c:v>436.25</c:v>
                </c:pt>
                <c:pt idx="48">
                  <c:v>492.5</c:v>
                </c:pt>
                <c:pt idx="49">
                  <c:v>497.5</c:v>
                </c:pt>
                <c:pt idx="50">
                  <c:v>508.75</c:v>
                </c:pt>
                <c:pt idx="51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2026'!$E$6:$E$57</c:f>
              <c:numCache>
                <c:formatCode>#\ ##0_ ;\-#\ ##0\ </c:formatCode>
                <c:ptCount val="52"/>
                <c:pt idx="0">
                  <c:v>62.25</c:v>
                </c:pt>
                <c:pt idx="1">
                  <c:v>56.25</c:v>
                </c:pt>
                <c:pt idx="2">
                  <c:v>65.25</c:v>
                </c:pt>
                <c:pt idx="3">
                  <c:v>97.5</c:v>
                </c:pt>
                <c:pt idx="4">
                  <c:v>105.75</c:v>
                </c:pt>
                <c:pt idx="5">
                  <c:v>60.75</c:v>
                </c:pt>
                <c:pt idx="6">
                  <c:v>18.75</c:v>
                </c:pt>
                <c:pt idx="7">
                  <c:v>32.25</c:v>
                </c:pt>
                <c:pt idx="8">
                  <c:v>58.5</c:v>
                </c:pt>
                <c:pt idx="9">
                  <c:v>56.25</c:v>
                </c:pt>
                <c:pt idx="10">
                  <c:v>75</c:v>
                </c:pt>
                <c:pt idx="11">
                  <c:v>34.5</c:v>
                </c:pt>
                <c:pt idx="12">
                  <c:v>18</c:v>
                </c:pt>
                <c:pt idx="13">
                  <c:v>9.75</c:v>
                </c:pt>
                <c:pt idx="14">
                  <c:v>13.5</c:v>
                </c:pt>
                <c:pt idx="15">
                  <c:v>6.3</c:v>
                </c:pt>
                <c:pt idx="16">
                  <c:v>0.89999999999999991</c:v>
                </c:pt>
                <c:pt idx="17">
                  <c:v>0</c:v>
                </c:pt>
                <c:pt idx="18">
                  <c:v>0.89999999999999991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2">
                  <c:v>15.75</c:v>
                </c:pt>
                <c:pt idx="43">
                  <c:v>104.25</c:v>
                </c:pt>
                <c:pt idx="44">
                  <c:v>203.25</c:v>
                </c:pt>
                <c:pt idx="45">
                  <c:v>225</c:v>
                </c:pt>
                <c:pt idx="46">
                  <c:v>208.5</c:v>
                </c:pt>
                <c:pt idx="47">
                  <c:v>127.5</c:v>
                </c:pt>
                <c:pt idx="48">
                  <c:v>165</c:v>
                </c:pt>
                <c:pt idx="49">
                  <c:v>84.6</c:v>
                </c:pt>
                <c:pt idx="50">
                  <c:v>103.5</c:v>
                </c:pt>
                <c:pt idx="51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2026'!$H$6:$H$57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2026'!$K$6:$K$57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7.92</c:v>
                </c:pt>
                <c:pt idx="6">
                  <c:v>21.119999999999997</c:v>
                </c:pt>
                <c:pt idx="7">
                  <c:v>21.119999999999997</c:v>
                </c:pt>
                <c:pt idx="8">
                  <c:v>23.231999999999999</c:v>
                </c:pt>
                <c:pt idx="9">
                  <c:v>22.175999999999998</c:v>
                </c:pt>
                <c:pt idx="10">
                  <c:v>36.96</c:v>
                </c:pt>
                <c:pt idx="11">
                  <c:v>55.440000000000005</c:v>
                </c:pt>
                <c:pt idx="12">
                  <c:v>96.36</c:v>
                </c:pt>
                <c:pt idx="13">
                  <c:v>89.76</c:v>
                </c:pt>
                <c:pt idx="14">
                  <c:v>58.080000000000005</c:v>
                </c:pt>
                <c:pt idx="15">
                  <c:v>30.36</c:v>
                </c:pt>
                <c:pt idx="16">
                  <c:v>43.56</c:v>
                </c:pt>
                <c:pt idx="17">
                  <c:v>64.415999999999997</c:v>
                </c:pt>
                <c:pt idx="18">
                  <c:v>27.983999999999998</c:v>
                </c:pt>
                <c:pt idx="19">
                  <c:v>21.720000000000002</c:v>
                </c:pt>
                <c:pt idx="20">
                  <c:v>40.128000000000007</c:v>
                </c:pt>
                <c:pt idx="21">
                  <c:v>60.192000000000007</c:v>
                </c:pt>
                <c:pt idx="22">
                  <c:v>26.927999999999997</c:v>
                </c:pt>
                <c:pt idx="23">
                  <c:v>31.152000000000001</c:v>
                </c:pt>
                <c:pt idx="24">
                  <c:v>0</c:v>
                </c:pt>
                <c:pt idx="25">
                  <c:v>21.648000000000003</c:v>
                </c:pt>
                <c:pt idx="26">
                  <c:v>34.320000000000007</c:v>
                </c:pt>
                <c:pt idx="27">
                  <c:v>23</c:v>
                </c:pt>
                <c:pt idx="28">
                  <c:v>39.49</c:v>
                </c:pt>
                <c:pt idx="29">
                  <c:v>49.390000000000008</c:v>
                </c:pt>
                <c:pt idx="30">
                  <c:v>48.730000000000011</c:v>
                </c:pt>
                <c:pt idx="31">
                  <c:v>52.360000000000007</c:v>
                </c:pt>
                <c:pt idx="32">
                  <c:v>47.080000000000005</c:v>
                </c:pt>
                <c:pt idx="33">
                  <c:v>54.120000000000005</c:v>
                </c:pt>
                <c:pt idx="34">
                  <c:v>65.12</c:v>
                </c:pt>
                <c:pt idx="35">
                  <c:v>56.320000000000007</c:v>
                </c:pt>
                <c:pt idx="36">
                  <c:v>54.560000000000009</c:v>
                </c:pt>
                <c:pt idx="37">
                  <c:v>49.280000000000008</c:v>
                </c:pt>
                <c:pt idx="38">
                  <c:v>35.420000000000009</c:v>
                </c:pt>
                <c:pt idx="39">
                  <c:v>62.7</c:v>
                </c:pt>
                <c:pt idx="40">
                  <c:v>38.39</c:v>
                </c:pt>
                <c:pt idx="41">
                  <c:v>31.35</c:v>
                </c:pt>
                <c:pt idx="42">
                  <c:v>33.110000000000007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2026'!$Q$6:$Q$57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21.12</c:v>
                </c:pt>
                <c:pt idx="5">
                  <c:v>68.64</c:v>
                </c:pt>
                <c:pt idx="6">
                  <c:v>187.44</c:v>
                </c:pt>
                <c:pt idx="7">
                  <c:v>174.59059200000002</c:v>
                </c:pt>
                <c:pt idx="8">
                  <c:v>192.72</c:v>
                </c:pt>
                <c:pt idx="9">
                  <c:v>316.8</c:v>
                </c:pt>
                <c:pt idx="10">
                  <c:v>332.64</c:v>
                </c:pt>
                <c:pt idx="11">
                  <c:v>382.8</c:v>
                </c:pt>
                <c:pt idx="12">
                  <c:v>438.24</c:v>
                </c:pt>
                <c:pt idx="13">
                  <c:v>551.76</c:v>
                </c:pt>
                <c:pt idx="14">
                  <c:v>667.52875199999994</c:v>
                </c:pt>
                <c:pt idx="15">
                  <c:v>916.08</c:v>
                </c:pt>
                <c:pt idx="16">
                  <c:v>1020.021024</c:v>
                </c:pt>
                <c:pt idx="17">
                  <c:v>997.92</c:v>
                </c:pt>
                <c:pt idx="18">
                  <c:v>461.863248</c:v>
                </c:pt>
                <c:pt idx="19">
                  <c:v>335.28</c:v>
                </c:pt>
                <c:pt idx="20">
                  <c:v>188.87088</c:v>
                </c:pt>
                <c:pt idx="21">
                  <c:v>320.025552</c:v>
                </c:pt>
                <c:pt idx="22">
                  <c:v>278.47908000000001</c:v>
                </c:pt>
                <c:pt idx="23">
                  <c:v>377.34523199999995</c:v>
                </c:pt>
                <c:pt idx="24">
                  <c:v>460.73121600000007</c:v>
                </c:pt>
                <c:pt idx="25">
                  <c:v>428.22542399999998</c:v>
                </c:pt>
                <c:pt idx="26">
                  <c:v>203.28</c:v>
                </c:pt>
                <c:pt idx="27">
                  <c:v>260.43547199999995</c:v>
                </c:pt>
                <c:pt idx="28">
                  <c:v>211.41859199999996</c:v>
                </c:pt>
                <c:pt idx="29">
                  <c:v>265.49899200000004</c:v>
                </c:pt>
                <c:pt idx="30">
                  <c:v>172.28692799999999</c:v>
                </c:pt>
                <c:pt idx="31">
                  <c:v>153.12</c:v>
                </c:pt>
                <c:pt idx="32">
                  <c:v>158.4</c:v>
                </c:pt>
                <c:pt idx="33">
                  <c:v>158.4</c:v>
                </c:pt>
                <c:pt idx="34">
                  <c:v>79.2</c:v>
                </c:pt>
                <c:pt idx="35">
                  <c:v>55.44</c:v>
                </c:pt>
                <c:pt idx="36">
                  <c:v>58.08</c:v>
                </c:pt>
                <c:pt idx="37">
                  <c:v>36.96</c:v>
                </c:pt>
                <c:pt idx="38">
                  <c:v>68.64</c:v>
                </c:pt>
                <c:pt idx="39">
                  <c:v>84.48</c:v>
                </c:pt>
                <c:pt idx="40">
                  <c:v>110.88</c:v>
                </c:pt>
                <c:pt idx="41">
                  <c:v>100.32</c:v>
                </c:pt>
                <c:pt idx="42">
                  <c:v>47.52</c:v>
                </c:pt>
                <c:pt idx="43">
                  <c:v>10.56</c:v>
                </c:pt>
                <c:pt idx="44">
                  <c:v>0</c:v>
                </c:pt>
                <c:pt idx="45">
                  <c:v>5.28</c:v>
                </c:pt>
                <c:pt idx="46">
                  <c:v>0</c:v>
                </c:pt>
                <c:pt idx="47">
                  <c:v>0</c:v>
                </c:pt>
                <c:pt idx="48">
                  <c:v>10.56</c:v>
                </c:pt>
                <c:pt idx="49">
                  <c:v>5.28</c:v>
                </c:pt>
                <c:pt idx="50">
                  <c:v>7.92</c:v>
                </c:pt>
                <c:pt idx="51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2026'!$W$6:$W$57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1.5840000000000001</c:v>
                </c:pt>
                <c:pt idx="4">
                  <c:v>0.52800000000000002</c:v>
                </c:pt>
                <c:pt idx="5">
                  <c:v>0.52800000000000002</c:v>
                </c:pt>
                <c:pt idx="6">
                  <c:v>10.295999999999999</c:v>
                </c:pt>
                <c:pt idx="7">
                  <c:v>9.24</c:v>
                </c:pt>
                <c:pt idx="8">
                  <c:v>2.64</c:v>
                </c:pt>
                <c:pt idx="9">
                  <c:v>36.96</c:v>
                </c:pt>
                <c:pt idx="10">
                  <c:v>314.16000000000003</c:v>
                </c:pt>
                <c:pt idx="11">
                  <c:v>406.03199999999998</c:v>
                </c:pt>
                <c:pt idx="12">
                  <c:v>383.59199999999998</c:v>
                </c:pt>
                <c:pt idx="13">
                  <c:v>144.672</c:v>
                </c:pt>
                <c:pt idx="14">
                  <c:v>43.031999999999996</c:v>
                </c:pt>
                <c:pt idx="15">
                  <c:v>172.92</c:v>
                </c:pt>
                <c:pt idx="16">
                  <c:v>223.608</c:v>
                </c:pt>
                <c:pt idx="17">
                  <c:v>95.831999999999994</c:v>
                </c:pt>
                <c:pt idx="18">
                  <c:v>143.61600000000001</c:v>
                </c:pt>
                <c:pt idx="19">
                  <c:v>159.98400000000001</c:v>
                </c:pt>
                <c:pt idx="20">
                  <c:v>167.376</c:v>
                </c:pt>
                <c:pt idx="21">
                  <c:v>114.048</c:v>
                </c:pt>
                <c:pt idx="22">
                  <c:v>160.77600000000001</c:v>
                </c:pt>
                <c:pt idx="23">
                  <c:v>207.24</c:v>
                </c:pt>
                <c:pt idx="24">
                  <c:v>139.91999999999999</c:v>
                </c:pt>
                <c:pt idx="25">
                  <c:v>39.335999999999999</c:v>
                </c:pt>
                <c:pt idx="26">
                  <c:v>227.04</c:v>
                </c:pt>
                <c:pt idx="27">
                  <c:v>217.00800000000001</c:v>
                </c:pt>
                <c:pt idx="28">
                  <c:v>91.08</c:v>
                </c:pt>
                <c:pt idx="29">
                  <c:v>184.536</c:v>
                </c:pt>
                <c:pt idx="30">
                  <c:v>184.27199999999999</c:v>
                </c:pt>
                <c:pt idx="31">
                  <c:v>186.648</c:v>
                </c:pt>
                <c:pt idx="32">
                  <c:v>168.696</c:v>
                </c:pt>
                <c:pt idx="33">
                  <c:v>148.89599999999999</c:v>
                </c:pt>
                <c:pt idx="34">
                  <c:v>145.72800000000001</c:v>
                </c:pt>
                <c:pt idx="35">
                  <c:v>142.29599999999999</c:v>
                </c:pt>
                <c:pt idx="36">
                  <c:v>123.024</c:v>
                </c:pt>
                <c:pt idx="37">
                  <c:v>132.792</c:v>
                </c:pt>
                <c:pt idx="38">
                  <c:v>19.271999999999998</c:v>
                </c:pt>
                <c:pt idx="39">
                  <c:v>5.28</c:v>
                </c:pt>
                <c:pt idx="40">
                  <c:v>5.28</c:v>
                </c:pt>
                <c:pt idx="41">
                  <c:v>5.28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10.56</c:v>
                </c:pt>
                <c:pt idx="48">
                  <c:v>10.56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2026'!$AC$6:$AC$57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ser>
          <c:idx val="7"/>
          <c:order val="7"/>
          <c:tx>
            <c:v>Morocco</c:v>
          </c:tx>
          <c:invertIfNegative val="0"/>
          <c:val>
            <c:numRef>
              <c:f>'Data 2026'!$AF$6:$AF$57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3-45B7-B1A2-F4772CEC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70372751400488553"/>
          <c:h val="5.6271298372570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399.69600000000003</c:v>
                </c:pt>
                <c:pt idx="8">
                  <c:v>620.928</c:v>
                </c:pt>
                <c:pt idx="9">
                  <c:v>920.56799999999998</c:v>
                </c:pt>
                <c:pt idx="10">
                  <c:v>849.55200000000002</c:v>
                </c:pt>
                <c:pt idx="11">
                  <c:v>1182.4559999999999</c:v>
                </c:pt>
                <c:pt idx="12">
                  <c:v>1214.9280000000001</c:v>
                </c:pt>
                <c:pt idx="13">
                  <c:v>1217.568</c:v>
                </c:pt>
                <c:pt idx="14">
                  <c:v>937.46400000000006</c:v>
                </c:pt>
                <c:pt idx="15">
                  <c:v>691.41600000000005</c:v>
                </c:pt>
                <c:pt idx="16">
                  <c:v>573.67200000000003</c:v>
                </c:pt>
                <c:pt idx="17">
                  <c:v>482.85599999999999</c:v>
                </c:pt>
                <c:pt idx="18">
                  <c:v>373.82400000000001</c:v>
                </c:pt>
                <c:pt idx="19">
                  <c:v>364.84800000000001</c:v>
                </c:pt>
                <c:pt idx="20">
                  <c:v>329.73599999999999</c:v>
                </c:pt>
                <c:pt idx="21">
                  <c:v>338.18400000000003</c:v>
                </c:pt>
                <c:pt idx="22">
                  <c:v>346.36799999999999</c:v>
                </c:pt>
                <c:pt idx="23">
                  <c:v>227.304</c:v>
                </c:pt>
                <c:pt idx="24">
                  <c:v>325.77600000000001</c:v>
                </c:pt>
                <c:pt idx="25">
                  <c:v>235.488</c:v>
                </c:pt>
                <c:pt idx="26">
                  <c:v>293.56799999999998</c:v>
                </c:pt>
                <c:pt idx="27">
                  <c:v>246.31200000000001</c:v>
                </c:pt>
                <c:pt idx="28">
                  <c:v>252.12</c:v>
                </c:pt>
                <c:pt idx="29">
                  <c:v>251.328</c:v>
                </c:pt>
                <c:pt idx="30">
                  <c:v>319.44</c:v>
                </c:pt>
                <c:pt idx="31">
                  <c:v>326.04000000000002</c:v>
                </c:pt>
                <c:pt idx="32">
                  <c:v>352.96800000000002</c:v>
                </c:pt>
                <c:pt idx="33">
                  <c:v>291.72000000000003</c:v>
                </c:pt>
                <c:pt idx="34">
                  <c:v>387.024</c:v>
                </c:pt>
                <c:pt idx="35">
                  <c:v>393.36</c:v>
                </c:pt>
                <c:pt idx="36">
                  <c:v>374.35199999999998</c:v>
                </c:pt>
                <c:pt idx="37">
                  <c:v>306.76799999999997</c:v>
                </c:pt>
                <c:pt idx="38">
                  <c:v>269.80799999999999</c:v>
                </c:pt>
                <c:pt idx="39">
                  <c:v>286.96800000000002</c:v>
                </c:pt>
                <c:pt idx="40">
                  <c:v>246.048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0.79200000000000004</c:v>
                </c:pt>
                <c:pt idx="3">
                  <c:v>1.5840000000000001</c:v>
                </c:pt>
                <c:pt idx="4">
                  <c:v>7.92</c:v>
                </c:pt>
                <c:pt idx="5">
                  <c:v>10.56</c:v>
                </c:pt>
                <c:pt idx="6">
                  <c:v>0</c:v>
                </c:pt>
                <c:pt idx="7">
                  <c:v>295.416</c:v>
                </c:pt>
                <c:pt idx="8">
                  <c:v>546.48</c:v>
                </c:pt>
                <c:pt idx="9">
                  <c:v>534.86400000000003</c:v>
                </c:pt>
                <c:pt idx="10">
                  <c:v>343.72800000000001</c:v>
                </c:pt>
                <c:pt idx="11">
                  <c:v>754.24800000000005</c:v>
                </c:pt>
                <c:pt idx="12">
                  <c:v>1611.4559999999999</c:v>
                </c:pt>
                <c:pt idx="13">
                  <c:v>1249.5119999999999</c:v>
                </c:pt>
                <c:pt idx="14">
                  <c:v>986.04</c:v>
                </c:pt>
                <c:pt idx="15">
                  <c:v>768.24</c:v>
                </c:pt>
                <c:pt idx="16">
                  <c:v>1127.0160000000001</c:v>
                </c:pt>
                <c:pt idx="17">
                  <c:v>570.76800000000003</c:v>
                </c:pt>
                <c:pt idx="18">
                  <c:v>282.48</c:v>
                </c:pt>
                <c:pt idx="19">
                  <c:v>378.57600000000002</c:v>
                </c:pt>
                <c:pt idx="20">
                  <c:v>369.6</c:v>
                </c:pt>
                <c:pt idx="21">
                  <c:v>26.4</c:v>
                </c:pt>
                <c:pt idx="22">
                  <c:v>367.75200000000001</c:v>
                </c:pt>
                <c:pt idx="23">
                  <c:v>386.76</c:v>
                </c:pt>
                <c:pt idx="24">
                  <c:v>133.84800000000001</c:v>
                </c:pt>
                <c:pt idx="25">
                  <c:v>235.488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Actulas'!$AG$6:$AG$57</c:f>
              <c:numCache>
                <c:formatCode>0</c:formatCode>
                <c:ptCount val="52"/>
                <c:pt idx="0">
                  <c:v>14.520000000000003</c:v>
                </c:pt>
                <c:pt idx="1">
                  <c:v>5.8080000000000007</c:v>
                </c:pt>
                <c:pt idx="2">
                  <c:v>8.7119999999999997</c:v>
                </c:pt>
                <c:pt idx="3">
                  <c:v>21.605760000000004</c:v>
                </c:pt>
                <c:pt idx="4">
                  <c:v>5.8080000000000007</c:v>
                </c:pt>
                <c:pt idx="5">
                  <c:v>11.616000000000001</c:v>
                </c:pt>
                <c:pt idx="6">
                  <c:v>40.656000000000006</c:v>
                </c:pt>
                <c:pt idx="7">
                  <c:v>153.96717599999999</c:v>
                </c:pt>
                <c:pt idx="8">
                  <c:v>211.99200000000002</c:v>
                </c:pt>
                <c:pt idx="9">
                  <c:v>304.92</c:v>
                </c:pt>
                <c:pt idx="10">
                  <c:v>464.6400000000001</c:v>
                </c:pt>
                <c:pt idx="11">
                  <c:v>672.42003840000007</c:v>
                </c:pt>
                <c:pt idx="12">
                  <c:v>874.10400000000004</c:v>
                </c:pt>
                <c:pt idx="13">
                  <c:v>1158.6960000000001</c:v>
                </c:pt>
                <c:pt idx="14">
                  <c:v>1756.2997056000002</c:v>
                </c:pt>
                <c:pt idx="15">
                  <c:v>2302.1860752000007</c:v>
                </c:pt>
                <c:pt idx="16">
                  <c:v>2918.5734336000005</c:v>
                </c:pt>
                <c:pt idx="17">
                  <c:v>3423.8887926706334</c:v>
                </c:pt>
                <c:pt idx="18">
                  <c:v>3794.669339598016</c:v>
                </c:pt>
                <c:pt idx="19">
                  <c:v>4483.7988786217702</c:v>
                </c:pt>
                <c:pt idx="20">
                  <c:v>4164.8939200000004</c:v>
                </c:pt>
                <c:pt idx="21">
                  <c:v>4533.6426666666666</c:v>
                </c:pt>
                <c:pt idx="22">
                  <c:v>4409.3280000000004</c:v>
                </c:pt>
                <c:pt idx="23">
                  <c:v>4539.7439999999997</c:v>
                </c:pt>
                <c:pt idx="24">
                  <c:v>4541.8560000000007</c:v>
                </c:pt>
                <c:pt idx="25">
                  <c:v>4796.0880000000006</c:v>
                </c:pt>
                <c:pt idx="26">
                  <c:v>4627.1280000000006</c:v>
                </c:pt>
                <c:pt idx="27">
                  <c:v>4832.7839999999997</c:v>
                </c:pt>
                <c:pt idx="28">
                  <c:v>4394.808</c:v>
                </c:pt>
                <c:pt idx="29">
                  <c:v>4147.1760000000004</c:v>
                </c:pt>
                <c:pt idx="30">
                  <c:v>3766</c:v>
                </c:pt>
                <c:pt idx="31">
                  <c:v>4114.4400000000005</c:v>
                </c:pt>
                <c:pt idx="32">
                  <c:v>4220.04</c:v>
                </c:pt>
                <c:pt idx="33">
                  <c:v>4239.84</c:v>
                </c:pt>
                <c:pt idx="34">
                  <c:v>3748.8</c:v>
                </c:pt>
                <c:pt idx="35">
                  <c:v>3490.0800000000004</c:v>
                </c:pt>
                <c:pt idx="36">
                  <c:v>3693.36</c:v>
                </c:pt>
                <c:pt idx="37">
                  <c:v>3746.1600000000003</c:v>
                </c:pt>
                <c:pt idx="38">
                  <c:v>3490.0800000000004</c:v>
                </c:pt>
                <c:pt idx="39">
                  <c:v>3004.32</c:v>
                </c:pt>
                <c:pt idx="40">
                  <c:v>1990.5600000000002</c:v>
                </c:pt>
                <c:pt idx="41">
                  <c:v>892.32</c:v>
                </c:pt>
                <c:pt idx="42">
                  <c:v>628.32000000000005</c:v>
                </c:pt>
                <c:pt idx="43">
                  <c:v>332.64000000000004</c:v>
                </c:pt>
                <c:pt idx="44">
                  <c:v>174.24</c:v>
                </c:pt>
                <c:pt idx="45">
                  <c:v>26.400000000000002</c:v>
                </c:pt>
                <c:pt idx="46">
                  <c:v>26.400000000000002</c:v>
                </c:pt>
                <c:pt idx="47">
                  <c:v>15.84</c:v>
                </c:pt>
                <c:pt idx="48">
                  <c:v>15.84</c:v>
                </c:pt>
                <c:pt idx="49">
                  <c:v>10.56</c:v>
                </c:pt>
                <c:pt idx="50">
                  <c:v>15.84</c:v>
                </c:pt>
                <c:pt idx="51">
                  <c:v>26.400000000000002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Actulas'!$AJ$6:$AJ$57</c:f>
              <c:numCache>
                <c:formatCode>0</c:formatCode>
                <c:ptCount val="52"/>
                <c:pt idx="0">
                  <c:v>21</c:v>
                </c:pt>
                <c:pt idx="1">
                  <c:v>26</c:v>
                </c:pt>
                <c:pt idx="2">
                  <c:v>32</c:v>
                </c:pt>
                <c:pt idx="3">
                  <c:v>21</c:v>
                </c:pt>
                <c:pt idx="4">
                  <c:v>26.400000000000002</c:v>
                </c:pt>
                <c:pt idx="5">
                  <c:v>47.52</c:v>
                </c:pt>
                <c:pt idx="6">
                  <c:v>118.80000000000001</c:v>
                </c:pt>
                <c:pt idx="7">
                  <c:v>261.36</c:v>
                </c:pt>
                <c:pt idx="8">
                  <c:v>419.76000000000005</c:v>
                </c:pt>
                <c:pt idx="9">
                  <c:v>438.24950400000006</c:v>
                </c:pt>
                <c:pt idx="10">
                  <c:v>528</c:v>
                </c:pt>
                <c:pt idx="11">
                  <c:v>1030.9749120000001</c:v>
                </c:pt>
                <c:pt idx="12">
                  <c:v>1263.73632</c:v>
                </c:pt>
                <c:pt idx="13">
                  <c:v>1795.2</c:v>
                </c:pt>
                <c:pt idx="14">
                  <c:v>2185.92</c:v>
                </c:pt>
                <c:pt idx="15">
                  <c:v>2419.8240000000001</c:v>
                </c:pt>
                <c:pt idx="16">
                  <c:v>3054.48</c:v>
                </c:pt>
                <c:pt idx="17">
                  <c:v>3256.253616</c:v>
                </c:pt>
                <c:pt idx="18">
                  <c:v>3210.7680000000005</c:v>
                </c:pt>
                <c:pt idx="19">
                  <c:v>3657.1920000000005</c:v>
                </c:pt>
                <c:pt idx="20">
                  <c:v>4388.4783360000001</c:v>
                </c:pt>
                <c:pt idx="21">
                  <c:v>4850.7277280000017</c:v>
                </c:pt>
                <c:pt idx="22">
                  <c:v>4375.5524560000013</c:v>
                </c:pt>
                <c:pt idx="23">
                  <c:v>4370.8494720000008</c:v>
                </c:pt>
                <c:pt idx="24">
                  <c:v>4792.1204320000006</c:v>
                </c:pt>
                <c:pt idx="25">
                  <c:v>4485.097584000001</c:v>
                </c:pt>
                <c:pt idx="26">
                  <c:v>4616.7290399999993</c:v>
                </c:pt>
                <c:pt idx="27">
                  <c:v>4108.3447679999999</c:v>
                </c:pt>
                <c:pt idx="28">
                  <c:v>4588.737782480167</c:v>
                </c:pt>
                <c:pt idx="29">
                  <c:v>4169.3641440000001</c:v>
                </c:pt>
                <c:pt idx="30">
                  <c:v>4002.7563839999998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21.12</c:v>
                </c:pt>
                <c:pt idx="6">
                  <c:v>264.52800000000002</c:v>
                </c:pt>
                <c:pt idx="7">
                  <c:v>717.81600000000003</c:v>
                </c:pt>
                <c:pt idx="8">
                  <c:v>922.15200000000004</c:v>
                </c:pt>
                <c:pt idx="9">
                  <c:v>1190.6399999999999</c:v>
                </c:pt>
                <c:pt idx="10">
                  <c:v>1101.9359999999999</c:v>
                </c:pt>
                <c:pt idx="11">
                  <c:v>1445.136</c:v>
                </c:pt>
                <c:pt idx="12">
                  <c:v>1389.96</c:v>
                </c:pt>
                <c:pt idx="13">
                  <c:v>1440.384</c:v>
                </c:pt>
                <c:pt idx="14">
                  <c:v>1099.8240000000001</c:v>
                </c:pt>
                <c:pt idx="15">
                  <c:v>954.36000000000013</c:v>
                </c:pt>
                <c:pt idx="16">
                  <c:v>785.13599999999997</c:v>
                </c:pt>
                <c:pt idx="17">
                  <c:v>670.56</c:v>
                </c:pt>
                <c:pt idx="18">
                  <c:v>557.56799999999998</c:v>
                </c:pt>
                <c:pt idx="19">
                  <c:v>496.32000000000005</c:v>
                </c:pt>
                <c:pt idx="20">
                  <c:v>453.024</c:v>
                </c:pt>
                <c:pt idx="21">
                  <c:v>495.52800000000002</c:v>
                </c:pt>
                <c:pt idx="22">
                  <c:v>585.28800000000001</c:v>
                </c:pt>
                <c:pt idx="23">
                  <c:v>456.72</c:v>
                </c:pt>
                <c:pt idx="24">
                  <c:v>580.53600000000006</c:v>
                </c:pt>
                <c:pt idx="25">
                  <c:v>420.024</c:v>
                </c:pt>
                <c:pt idx="26">
                  <c:v>477.84</c:v>
                </c:pt>
                <c:pt idx="27">
                  <c:v>432.96000000000004</c:v>
                </c:pt>
                <c:pt idx="28">
                  <c:v>420.81600000000003</c:v>
                </c:pt>
                <c:pt idx="29">
                  <c:v>400.22399999999999</c:v>
                </c:pt>
                <c:pt idx="30">
                  <c:v>465.16800000000001</c:v>
                </c:pt>
                <c:pt idx="31">
                  <c:v>468.33600000000001</c:v>
                </c:pt>
                <c:pt idx="32">
                  <c:v>475.99200000000002</c:v>
                </c:pt>
                <c:pt idx="33">
                  <c:v>424.51200000000006</c:v>
                </c:pt>
                <c:pt idx="34">
                  <c:v>406.29599999999999</c:v>
                </c:pt>
                <c:pt idx="35">
                  <c:v>398.64</c:v>
                </c:pt>
                <c:pt idx="36">
                  <c:v>379.63199999999995</c:v>
                </c:pt>
                <c:pt idx="37">
                  <c:v>312.04799999999994</c:v>
                </c:pt>
                <c:pt idx="38">
                  <c:v>269.80799999999999</c:v>
                </c:pt>
                <c:pt idx="39">
                  <c:v>286.96800000000002</c:v>
                </c:pt>
                <c:pt idx="40">
                  <c:v>246.048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0.52800000000000002</c:v>
                </c:pt>
                <c:pt idx="1">
                  <c:v>0.52800000000000002</c:v>
                </c:pt>
                <c:pt idx="2">
                  <c:v>11.087999999999999</c:v>
                </c:pt>
                <c:pt idx="3">
                  <c:v>10.824</c:v>
                </c:pt>
                <c:pt idx="4">
                  <c:v>10.56</c:v>
                </c:pt>
                <c:pt idx="5">
                  <c:v>47.52</c:v>
                </c:pt>
                <c:pt idx="6">
                  <c:v>314.16000000000003</c:v>
                </c:pt>
                <c:pt idx="7">
                  <c:v>701.44799999999998</c:v>
                </c:pt>
                <c:pt idx="8">
                  <c:v>930.072</c:v>
                </c:pt>
                <c:pt idx="9">
                  <c:v>679.53600000000006</c:v>
                </c:pt>
                <c:pt idx="10">
                  <c:v>386.76</c:v>
                </c:pt>
                <c:pt idx="11">
                  <c:v>927.16800000000001</c:v>
                </c:pt>
                <c:pt idx="12">
                  <c:v>1835.0639999999999</c:v>
                </c:pt>
                <c:pt idx="13">
                  <c:v>1345.3440000000001</c:v>
                </c:pt>
                <c:pt idx="14">
                  <c:v>1129.6559999999999</c:v>
                </c:pt>
                <c:pt idx="15">
                  <c:v>928.22400000000005</c:v>
                </c:pt>
                <c:pt idx="16">
                  <c:v>1294.3920000000001</c:v>
                </c:pt>
                <c:pt idx="17">
                  <c:v>684.81600000000003</c:v>
                </c:pt>
                <c:pt idx="18">
                  <c:v>443.25600000000003</c:v>
                </c:pt>
                <c:pt idx="19">
                  <c:v>585.81600000000003</c:v>
                </c:pt>
                <c:pt idx="20">
                  <c:v>509.52</c:v>
                </c:pt>
                <c:pt idx="21">
                  <c:v>65.73599999999999</c:v>
                </c:pt>
                <c:pt idx="22">
                  <c:v>594.79200000000003</c:v>
                </c:pt>
                <c:pt idx="23">
                  <c:v>603.76800000000003</c:v>
                </c:pt>
                <c:pt idx="24">
                  <c:v>224.928</c:v>
                </c:pt>
                <c:pt idx="25">
                  <c:v>420.024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Actulas'!$AF$6:$AF$57</c:f>
              <c:numCache>
                <c:formatCode>0</c:formatCode>
                <c:ptCount val="52"/>
                <c:pt idx="0">
                  <c:v>29.04</c:v>
                </c:pt>
                <c:pt idx="1">
                  <c:v>52.8</c:v>
                </c:pt>
                <c:pt idx="2">
                  <c:v>60.72</c:v>
                </c:pt>
                <c:pt idx="3">
                  <c:v>89.76</c:v>
                </c:pt>
                <c:pt idx="4">
                  <c:v>26.4</c:v>
                </c:pt>
                <c:pt idx="5">
                  <c:v>79.2</c:v>
                </c:pt>
                <c:pt idx="6">
                  <c:v>105.6</c:v>
                </c:pt>
                <c:pt idx="7">
                  <c:v>166.32</c:v>
                </c:pt>
                <c:pt idx="8">
                  <c:v>153.13188</c:v>
                </c:pt>
                <c:pt idx="9">
                  <c:v>224.56684799999999</c:v>
                </c:pt>
                <c:pt idx="10">
                  <c:v>331.82318400000003</c:v>
                </c:pt>
                <c:pt idx="11">
                  <c:v>244.781856</c:v>
                </c:pt>
                <c:pt idx="12">
                  <c:v>344.27606400000002</c:v>
                </c:pt>
                <c:pt idx="13">
                  <c:v>626.98046399999998</c:v>
                </c:pt>
                <c:pt idx="14">
                  <c:v>681.90249600000004</c:v>
                </c:pt>
                <c:pt idx="15">
                  <c:v>578.65895999999998</c:v>
                </c:pt>
                <c:pt idx="16">
                  <c:v>547.29312000000004</c:v>
                </c:pt>
                <c:pt idx="17">
                  <c:v>638.52782400000001</c:v>
                </c:pt>
                <c:pt idx="18">
                  <c:v>421.91688000000011</c:v>
                </c:pt>
                <c:pt idx="19">
                  <c:v>487.23311999999999</c:v>
                </c:pt>
                <c:pt idx="20">
                  <c:v>411.84</c:v>
                </c:pt>
                <c:pt idx="21">
                  <c:v>425.57803200000001</c:v>
                </c:pt>
                <c:pt idx="22">
                  <c:v>558.97723199999996</c:v>
                </c:pt>
                <c:pt idx="23">
                  <c:v>549.12</c:v>
                </c:pt>
                <c:pt idx="24">
                  <c:v>284.85599999999999</c:v>
                </c:pt>
                <c:pt idx="25">
                  <c:v>227.17464000000001</c:v>
                </c:pt>
                <c:pt idx="26">
                  <c:v>322.08</c:v>
                </c:pt>
                <c:pt idx="27">
                  <c:v>303.60000000000002</c:v>
                </c:pt>
                <c:pt idx="28">
                  <c:v>300.95999999999998</c:v>
                </c:pt>
                <c:pt idx="29">
                  <c:v>250.8</c:v>
                </c:pt>
                <c:pt idx="30">
                  <c:v>208.56</c:v>
                </c:pt>
                <c:pt idx="31">
                  <c:v>153.12</c:v>
                </c:pt>
                <c:pt idx="32">
                  <c:v>158.4</c:v>
                </c:pt>
                <c:pt idx="33">
                  <c:v>158.4</c:v>
                </c:pt>
                <c:pt idx="34">
                  <c:v>79.2</c:v>
                </c:pt>
                <c:pt idx="35">
                  <c:v>55.44</c:v>
                </c:pt>
                <c:pt idx="36">
                  <c:v>58.08</c:v>
                </c:pt>
                <c:pt idx="37">
                  <c:v>36.96</c:v>
                </c:pt>
                <c:pt idx="38">
                  <c:v>68.64</c:v>
                </c:pt>
                <c:pt idx="39">
                  <c:v>84.48</c:v>
                </c:pt>
                <c:pt idx="40">
                  <c:v>110.88</c:v>
                </c:pt>
                <c:pt idx="41">
                  <c:v>100.32</c:v>
                </c:pt>
                <c:pt idx="42">
                  <c:v>47.52</c:v>
                </c:pt>
                <c:pt idx="43">
                  <c:v>10.56</c:v>
                </c:pt>
                <c:pt idx="44">
                  <c:v>0</c:v>
                </c:pt>
                <c:pt idx="45">
                  <c:v>5.28</c:v>
                </c:pt>
                <c:pt idx="46">
                  <c:v>0</c:v>
                </c:pt>
                <c:pt idx="47">
                  <c:v>0</c:v>
                </c:pt>
                <c:pt idx="48">
                  <c:v>10.56</c:v>
                </c:pt>
                <c:pt idx="49">
                  <c:v>5.28</c:v>
                </c:pt>
                <c:pt idx="50">
                  <c:v>7.92</c:v>
                </c:pt>
                <c:pt idx="51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Actulas'!$AI$6:$AI$57</c:f>
              <c:numCache>
                <c:formatCode>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21.12</c:v>
                </c:pt>
                <c:pt idx="5">
                  <c:v>68.64</c:v>
                </c:pt>
                <c:pt idx="6">
                  <c:v>187.44</c:v>
                </c:pt>
                <c:pt idx="7">
                  <c:v>174.59059200000002</c:v>
                </c:pt>
                <c:pt idx="8">
                  <c:v>192.72</c:v>
                </c:pt>
                <c:pt idx="9">
                  <c:v>316.8</c:v>
                </c:pt>
                <c:pt idx="10">
                  <c:v>332.64</c:v>
                </c:pt>
                <c:pt idx="11">
                  <c:v>382.8</c:v>
                </c:pt>
                <c:pt idx="12">
                  <c:v>438.24</c:v>
                </c:pt>
                <c:pt idx="13">
                  <c:v>551.76</c:v>
                </c:pt>
                <c:pt idx="14">
                  <c:v>667.52875199999994</c:v>
                </c:pt>
                <c:pt idx="15">
                  <c:v>916.08</c:v>
                </c:pt>
                <c:pt idx="16">
                  <c:v>1020.021024</c:v>
                </c:pt>
                <c:pt idx="17">
                  <c:v>997.92</c:v>
                </c:pt>
                <c:pt idx="18">
                  <c:v>461.863248</c:v>
                </c:pt>
                <c:pt idx="19">
                  <c:v>335.28</c:v>
                </c:pt>
                <c:pt idx="20">
                  <c:v>188.87088</c:v>
                </c:pt>
                <c:pt idx="21">
                  <c:v>320.025552</c:v>
                </c:pt>
                <c:pt idx="22">
                  <c:v>278.47908000000001</c:v>
                </c:pt>
                <c:pt idx="23">
                  <c:v>377.34523199999995</c:v>
                </c:pt>
                <c:pt idx="24">
                  <c:v>460.73121600000007</c:v>
                </c:pt>
                <c:pt idx="25">
                  <c:v>428.22542399999998</c:v>
                </c:pt>
                <c:pt idx="26">
                  <c:v>203.28</c:v>
                </c:pt>
                <c:pt idx="27">
                  <c:v>260.43547199999995</c:v>
                </c:pt>
                <c:pt idx="28">
                  <c:v>211.41859199999996</c:v>
                </c:pt>
                <c:pt idx="29">
                  <c:v>265.49899200000004</c:v>
                </c:pt>
                <c:pt idx="30">
                  <c:v>172.28692799999999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 sz="1000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 sz="1000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Actulas'!$AH$6:$AH$57</c:f>
              <c:numCache>
                <c:formatCode>0</c:formatCode>
                <c:ptCount val="52"/>
                <c:pt idx="0">
                  <c:v>43.56</c:v>
                </c:pt>
                <c:pt idx="1">
                  <c:v>58.607999999999997</c:v>
                </c:pt>
                <c:pt idx="2">
                  <c:v>69.432000000000002</c:v>
                </c:pt>
                <c:pt idx="3">
                  <c:v>111.36576000000001</c:v>
                </c:pt>
                <c:pt idx="4">
                  <c:v>32.207999999999998</c:v>
                </c:pt>
                <c:pt idx="5">
                  <c:v>90.816000000000003</c:v>
                </c:pt>
                <c:pt idx="6">
                  <c:v>146.256</c:v>
                </c:pt>
                <c:pt idx="7">
                  <c:v>320.28717599999999</c:v>
                </c:pt>
                <c:pt idx="8">
                  <c:v>365.12387999999999</c:v>
                </c:pt>
                <c:pt idx="9">
                  <c:v>529.48684800000001</c:v>
                </c:pt>
                <c:pt idx="10">
                  <c:v>796.46318400000018</c:v>
                </c:pt>
                <c:pt idx="11">
                  <c:v>917.20189440000013</c:v>
                </c:pt>
                <c:pt idx="12">
                  <c:v>1218.3800639999999</c:v>
                </c:pt>
                <c:pt idx="13">
                  <c:v>1785.6764640000001</c:v>
                </c:pt>
                <c:pt idx="14">
                  <c:v>2438.2022016000001</c:v>
                </c:pt>
                <c:pt idx="15">
                  <c:v>2880.8450352000009</c:v>
                </c:pt>
                <c:pt idx="16">
                  <c:v>3465.8665536000008</c:v>
                </c:pt>
                <c:pt idx="17">
                  <c:v>4062.4166166706336</c:v>
                </c:pt>
                <c:pt idx="18">
                  <c:v>4216.5862195980162</c:v>
                </c:pt>
                <c:pt idx="19">
                  <c:v>4971.0319986217701</c:v>
                </c:pt>
                <c:pt idx="20">
                  <c:v>4576.7339200000006</c:v>
                </c:pt>
                <c:pt idx="21">
                  <c:v>4959.220698666667</c:v>
                </c:pt>
                <c:pt idx="22">
                  <c:v>4968.3052320000006</c:v>
                </c:pt>
                <c:pt idx="23">
                  <c:v>5088.8639999999996</c:v>
                </c:pt>
                <c:pt idx="24">
                  <c:v>4826.7120000000004</c:v>
                </c:pt>
                <c:pt idx="25">
                  <c:v>5023.2626400000008</c:v>
                </c:pt>
                <c:pt idx="26">
                  <c:v>4949.2080000000005</c:v>
                </c:pt>
                <c:pt idx="27">
                  <c:v>5136.384</c:v>
                </c:pt>
                <c:pt idx="28">
                  <c:v>4695.768</c:v>
                </c:pt>
                <c:pt idx="29">
                  <c:v>4397.9760000000006</c:v>
                </c:pt>
                <c:pt idx="30">
                  <c:v>3974.56</c:v>
                </c:pt>
                <c:pt idx="31">
                  <c:v>4267.5600000000004</c:v>
                </c:pt>
                <c:pt idx="32">
                  <c:v>4378.4399999999996</c:v>
                </c:pt>
                <c:pt idx="33">
                  <c:v>4398.24</c:v>
                </c:pt>
                <c:pt idx="34">
                  <c:v>3828</c:v>
                </c:pt>
                <c:pt idx="35">
                  <c:v>3545.5200000000004</c:v>
                </c:pt>
                <c:pt idx="36">
                  <c:v>3751.44</c:v>
                </c:pt>
                <c:pt idx="37">
                  <c:v>3783.1200000000003</c:v>
                </c:pt>
                <c:pt idx="38">
                  <c:v>3558.7200000000003</c:v>
                </c:pt>
                <c:pt idx="39">
                  <c:v>3088.8</c:v>
                </c:pt>
                <c:pt idx="40">
                  <c:v>2101.44</c:v>
                </c:pt>
                <c:pt idx="41">
                  <c:v>992.6400000000001</c:v>
                </c:pt>
                <c:pt idx="42">
                  <c:v>675.84</c:v>
                </c:pt>
                <c:pt idx="43">
                  <c:v>343.20000000000005</c:v>
                </c:pt>
                <c:pt idx="44">
                  <c:v>174.24</c:v>
                </c:pt>
                <c:pt idx="45">
                  <c:v>31.680000000000003</c:v>
                </c:pt>
                <c:pt idx="46">
                  <c:v>26.400000000000002</c:v>
                </c:pt>
                <c:pt idx="47">
                  <c:v>15.84</c:v>
                </c:pt>
                <c:pt idx="48">
                  <c:v>26.4</c:v>
                </c:pt>
                <c:pt idx="49">
                  <c:v>15.84</c:v>
                </c:pt>
                <c:pt idx="50">
                  <c:v>23.759999999999998</c:v>
                </c:pt>
                <c:pt idx="51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Actulas'!$AK$6:$AK$57</c:f>
              <c:numCache>
                <c:formatCode>#\ ##0_ ;\-#\ ##0\ </c:formatCode>
                <c:ptCount val="52"/>
                <c:pt idx="0">
                  <c:v>21</c:v>
                </c:pt>
                <c:pt idx="1">
                  <c:v>26</c:v>
                </c:pt>
                <c:pt idx="2">
                  <c:v>32</c:v>
                </c:pt>
                <c:pt idx="3">
                  <c:v>21</c:v>
                </c:pt>
                <c:pt idx="4">
                  <c:v>47.52</c:v>
                </c:pt>
                <c:pt idx="5">
                  <c:v>116.16</c:v>
                </c:pt>
                <c:pt idx="6">
                  <c:v>306.24</c:v>
                </c:pt>
                <c:pt idx="7">
                  <c:v>435.95059200000003</c:v>
                </c:pt>
                <c:pt idx="8">
                  <c:v>612.48</c:v>
                </c:pt>
                <c:pt idx="9">
                  <c:v>755.04950400000007</c:v>
                </c:pt>
                <c:pt idx="10">
                  <c:v>860.64</c:v>
                </c:pt>
                <c:pt idx="11">
                  <c:v>1413.7749120000001</c:v>
                </c:pt>
                <c:pt idx="12">
                  <c:v>1701.97632</c:v>
                </c:pt>
                <c:pt idx="13">
                  <c:v>2346.96</c:v>
                </c:pt>
                <c:pt idx="14">
                  <c:v>2853.4487520000002</c:v>
                </c:pt>
                <c:pt idx="15">
                  <c:v>3335.904</c:v>
                </c:pt>
                <c:pt idx="16">
                  <c:v>4074.5010240000001</c:v>
                </c:pt>
                <c:pt idx="17">
                  <c:v>4254.173616</c:v>
                </c:pt>
                <c:pt idx="18">
                  <c:v>3672.6312480000006</c:v>
                </c:pt>
                <c:pt idx="19">
                  <c:v>3992.4720000000007</c:v>
                </c:pt>
                <c:pt idx="20">
                  <c:v>4577.3492160000005</c:v>
                </c:pt>
                <c:pt idx="21">
                  <c:v>5170.7532800000017</c:v>
                </c:pt>
                <c:pt idx="22">
                  <c:v>4654.0315360000013</c:v>
                </c:pt>
                <c:pt idx="23">
                  <c:v>4748.1947040000005</c:v>
                </c:pt>
                <c:pt idx="24">
                  <c:v>5252.8516480000008</c:v>
                </c:pt>
                <c:pt idx="25">
                  <c:v>4913.3230080000012</c:v>
                </c:pt>
                <c:pt idx="26">
                  <c:v>4820.009039999999</c:v>
                </c:pt>
                <c:pt idx="27">
                  <c:v>4368.78024</c:v>
                </c:pt>
                <c:pt idx="28">
                  <c:v>4800.156374480167</c:v>
                </c:pt>
                <c:pt idx="29">
                  <c:v>4434.8631359999999</c:v>
                </c:pt>
                <c:pt idx="30">
                  <c:v>4175.0433119999998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2026 EU &amp; UK Hass supply (updated 10/07/2026)</a:t>
            </a:r>
          </a:p>
        </c:rich>
      </c:tx>
      <c:layout>
        <c:manualLayout>
          <c:xMode val="edge"/>
          <c:yMode val="edge"/>
          <c:x val="0.32900538369632498"/>
          <c:y val="1.2648322360014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570143997"/>
          <c:y val="0.114540155046307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2026'!$C$6:$C$57</c:f>
              <c:numCache>
                <c:formatCode>#\ ##0_ ;\-#\ ##0\ </c:formatCode>
                <c:ptCount val="52"/>
                <c:pt idx="0">
                  <c:v>1041.25</c:v>
                </c:pt>
                <c:pt idx="1">
                  <c:v>1010</c:v>
                </c:pt>
                <c:pt idx="2">
                  <c:v>1106.25</c:v>
                </c:pt>
                <c:pt idx="3">
                  <c:v>1051.25</c:v>
                </c:pt>
                <c:pt idx="4">
                  <c:v>1097.5</c:v>
                </c:pt>
                <c:pt idx="5">
                  <c:v>1191.25</c:v>
                </c:pt>
                <c:pt idx="6">
                  <c:v>1237.5</c:v>
                </c:pt>
                <c:pt idx="7">
                  <c:v>1072.5</c:v>
                </c:pt>
                <c:pt idx="8">
                  <c:v>933.75</c:v>
                </c:pt>
                <c:pt idx="9">
                  <c:v>1141.25</c:v>
                </c:pt>
                <c:pt idx="10">
                  <c:v>1247.5</c:v>
                </c:pt>
                <c:pt idx="11">
                  <c:v>1120</c:v>
                </c:pt>
                <c:pt idx="12">
                  <c:v>822.5</c:v>
                </c:pt>
                <c:pt idx="13">
                  <c:v>516.25</c:v>
                </c:pt>
                <c:pt idx="14">
                  <c:v>331.25</c:v>
                </c:pt>
                <c:pt idx="15">
                  <c:v>71.25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73.75</c:v>
                </c:pt>
                <c:pt idx="41">
                  <c:v>322.5</c:v>
                </c:pt>
                <c:pt idx="42">
                  <c:v>376.25</c:v>
                </c:pt>
                <c:pt idx="43">
                  <c:v>422.5</c:v>
                </c:pt>
                <c:pt idx="44">
                  <c:v>511.25</c:v>
                </c:pt>
                <c:pt idx="45">
                  <c:v>565</c:v>
                </c:pt>
                <c:pt idx="46">
                  <c:v>592.5</c:v>
                </c:pt>
                <c:pt idx="47">
                  <c:v>625</c:v>
                </c:pt>
                <c:pt idx="48">
                  <c:v>591.25</c:v>
                </c:pt>
                <c:pt idx="49">
                  <c:v>697.5</c:v>
                </c:pt>
                <c:pt idx="50">
                  <c:v>818.75</c:v>
                </c:pt>
                <c:pt idx="51">
                  <c:v>732.5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2026'!$F$6:$F$57</c:f>
              <c:numCache>
                <c:formatCode>#\ ##0_ ;\-#\ ##0\ </c:formatCode>
                <c:ptCount val="52"/>
                <c:pt idx="0">
                  <c:v>504.75</c:v>
                </c:pt>
                <c:pt idx="1">
                  <c:v>544.5</c:v>
                </c:pt>
                <c:pt idx="2">
                  <c:v>744</c:v>
                </c:pt>
                <c:pt idx="3">
                  <c:v>1215.75</c:v>
                </c:pt>
                <c:pt idx="4">
                  <c:v>1143</c:v>
                </c:pt>
                <c:pt idx="5">
                  <c:v>1149.75</c:v>
                </c:pt>
                <c:pt idx="6">
                  <c:v>1018.5</c:v>
                </c:pt>
                <c:pt idx="7">
                  <c:v>1279.5</c:v>
                </c:pt>
                <c:pt idx="8">
                  <c:v>1296.75</c:v>
                </c:pt>
                <c:pt idx="9">
                  <c:v>1185.75</c:v>
                </c:pt>
                <c:pt idx="10">
                  <c:v>1223.25</c:v>
                </c:pt>
                <c:pt idx="11">
                  <c:v>1296.75</c:v>
                </c:pt>
                <c:pt idx="12">
                  <c:v>1240.5</c:v>
                </c:pt>
                <c:pt idx="13">
                  <c:v>1332.75</c:v>
                </c:pt>
                <c:pt idx="14">
                  <c:v>800</c:v>
                </c:pt>
                <c:pt idx="15">
                  <c:v>600</c:v>
                </c:pt>
                <c:pt idx="16">
                  <c:v>400</c:v>
                </c:pt>
                <c:pt idx="17">
                  <c:v>200</c:v>
                </c:pt>
                <c:pt idx="18">
                  <c:v>200</c:v>
                </c:pt>
                <c:pt idx="19">
                  <c:v>157.5</c:v>
                </c:pt>
                <c:pt idx="20">
                  <c:v>115.19999999999999</c:v>
                </c:pt>
                <c:pt idx="21">
                  <c:v>76.5</c:v>
                </c:pt>
                <c:pt idx="22">
                  <c:v>33.299999999999997</c:v>
                </c:pt>
                <c:pt idx="23">
                  <c:v>0</c:v>
                </c:pt>
                <c:pt idx="24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32.25</c:v>
                </c:pt>
                <c:pt idx="46">
                  <c:v>66</c:v>
                </c:pt>
                <c:pt idx="47">
                  <c:v>142.5</c:v>
                </c:pt>
                <c:pt idx="48">
                  <c:v>240</c:v>
                </c:pt>
                <c:pt idx="49">
                  <c:v>372.59999999999997</c:v>
                </c:pt>
                <c:pt idx="50">
                  <c:v>564.29999999999995</c:v>
                </c:pt>
                <c:pt idx="51">
                  <c:v>625.5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2026'!$I$6:$I$57</c:f>
              <c:numCache>
                <c:formatCode>#\ ##0_ ;\-#\ ##0\ </c:formatCode>
                <c:ptCount val="52"/>
                <c:pt idx="0">
                  <c:v>11.205</c:v>
                </c:pt>
                <c:pt idx="1">
                  <c:v>20.100000000000001</c:v>
                </c:pt>
                <c:pt idx="2">
                  <c:v>11.34</c:v>
                </c:pt>
                <c:pt idx="3">
                  <c:v>2.7</c:v>
                </c:pt>
                <c:pt idx="4">
                  <c:v>5.4</c:v>
                </c:pt>
                <c:pt idx="5">
                  <c:v>18.72</c:v>
                </c:pt>
                <c:pt idx="6">
                  <c:v>28.907499999999999</c:v>
                </c:pt>
                <c:pt idx="7">
                  <c:v>32.799999999999997</c:v>
                </c:pt>
                <c:pt idx="8">
                  <c:v>26.502500000000001</c:v>
                </c:pt>
                <c:pt idx="9">
                  <c:v>26.28</c:v>
                </c:pt>
                <c:pt idx="10">
                  <c:v>27.234999999999999</c:v>
                </c:pt>
                <c:pt idx="11">
                  <c:v>31.734999999999999</c:v>
                </c:pt>
                <c:pt idx="12">
                  <c:v>21.655000000000001</c:v>
                </c:pt>
                <c:pt idx="13">
                  <c:v>39.619999999999997</c:v>
                </c:pt>
                <c:pt idx="14">
                  <c:v>39.527500000000003</c:v>
                </c:pt>
                <c:pt idx="15">
                  <c:v>38.0075</c:v>
                </c:pt>
                <c:pt idx="16">
                  <c:v>14.04</c:v>
                </c:pt>
                <c:pt idx="17">
                  <c:v>7.3624999999999998</c:v>
                </c:pt>
                <c:pt idx="18">
                  <c:v>13.205</c:v>
                </c:pt>
                <c:pt idx="19">
                  <c:v>11.28</c:v>
                </c:pt>
                <c:pt idx="20">
                  <c:v>13.5</c:v>
                </c:pt>
                <c:pt idx="21">
                  <c:v>4.1050000000000004</c:v>
                </c:pt>
                <c:pt idx="22">
                  <c:v>0</c:v>
                </c:pt>
                <c:pt idx="23">
                  <c:v>0</c:v>
                </c:pt>
                <c:pt idx="24">
                  <c:v>1.4999999999999999E-2</c:v>
                </c:pt>
                <c:pt idx="25">
                  <c:v>0</c:v>
                </c:pt>
                <c:pt idx="26">
                  <c:v>4.5750000000000002</c:v>
                </c:pt>
                <c:pt idx="27">
                  <c:v>2.75E-2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4.4124999999999996</c:v>
                </c:pt>
                <c:pt idx="37">
                  <c:v>5.375</c:v>
                </c:pt>
                <c:pt idx="38">
                  <c:v>14.285</c:v>
                </c:pt>
                <c:pt idx="39">
                  <c:v>27.922499999999999</c:v>
                </c:pt>
                <c:pt idx="40">
                  <c:v>56.78</c:v>
                </c:pt>
                <c:pt idx="41">
                  <c:v>58.74</c:v>
                </c:pt>
                <c:pt idx="42">
                  <c:v>75.847499999999997</c:v>
                </c:pt>
                <c:pt idx="43">
                  <c:v>62.887500000000003</c:v>
                </c:pt>
                <c:pt idx="44">
                  <c:v>111.85</c:v>
                </c:pt>
                <c:pt idx="45">
                  <c:v>52.267499999999998</c:v>
                </c:pt>
                <c:pt idx="46">
                  <c:v>67.8</c:v>
                </c:pt>
                <c:pt idx="47">
                  <c:v>15.7</c:v>
                </c:pt>
                <c:pt idx="48">
                  <c:v>24.21</c:v>
                </c:pt>
                <c:pt idx="49">
                  <c:v>16.797499999999999</c:v>
                </c:pt>
                <c:pt idx="50">
                  <c:v>0</c:v>
                </c:pt>
                <c:pt idx="51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2026'!$L$6:$L$57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7.92</c:v>
                </c:pt>
                <c:pt idx="6">
                  <c:v>21.119999999999997</c:v>
                </c:pt>
                <c:pt idx="7">
                  <c:v>21.119999999999997</c:v>
                </c:pt>
                <c:pt idx="8">
                  <c:v>34.847999999999999</c:v>
                </c:pt>
                <c:pt idx="9">
                  <c:v>51.744</c:v>
                </c:pt>
                <c:pt idx="10">
                  <c:v>110.88</c:v>
                </c:pt>
                <c:pt idx="11">
                  <c:v>166.32000000000002</c:v>
                </c:pt>
                <c:pt idx="12">
                  <c:v>289.08</c:v>
                </c:pt>
                <c:pt idx="13">
                  <c:v>269.28000000000003</c:v>
                </c:pt>
                <c:pt idx="14">
                  <c:v>174.24</c:v>
                </c:pt>
                <c:pt idx="15">
                  <c:v>91.08</c:v>
                </c:pt>
                <c:pt idx="16">
                  <c:v>130.68</c:v>
                </c:pt>
                <c:pt idx="17">
                  <c:v>257.66399999999999</c:v>
                </c:pt>
                <c:pt idx="18">
                  <c:v>251.85599999999999</c:v>
                </c:pt>
                <c:pt idx="19">
                  <c:v>195.48000000000002</c:v>
                </c:pt>
                <c:pt idx="20">
                  <c:v>361.15200000000004</c:v>
                </c:pt>
                <c:pt idx="21">
                  <c:v>541.72800000000007</c:v>
                </c:pt>
                <c:pt idx="22">
                  <c:v>242.35199999999998</c:v>
                </c:pt>
                <c:pt idx="23">
                  <c:v>280.36799999999999</c:v>
                </c:pt>
                <c:pt idx="24">
                  <c:v>0</c:v>
                </c:pt>
                <c:pt idx="25">
                  <c:v>194.83200000000002</c:v>
                </c:pt>
                <c:pt idx="26">
                  <c:v>308.88000000000005</c:v>
                </c:pt>
                <c:pt idx="27">
                  <c:v>204</c:v>
                </c:pt>
                <c:pt idx="28">
                  <c:v>355.41000000000008</c:v>
                </c:pt>
                <c:pt idx="29">
                  <c:v>444.51000000000005</c:v>
                </c:pt>
                <c:pt idx="30">
                  <c:v>438.57000000000005</c:v>
                </c:pt>
                <c:pt idx="31">
                  <c:v>471.24000000000007</c:v>
                </c:pt>
                <c:pt idx="32">
                  <c:v>423.72</c:v>
                </c:pt>
                <c:pt idx="33">
                  <c:v>487.08000000000004</c:v>
                </c:pt>
                <c:pt idx="34">
                  <c:v>586.08000000000015</c:v>
                </c:pt>
                <c:pt idx="35">
                  <c:v>506.88000000000005</c:v>
                </c:pt>
                <c:pt idx="36">
                  <c:v>491.04000000000008</c:v>
                </c:pt>
                <c:pt idx="37">
                  <c:v>443.52000000000004</c:v>
                </c:pt>
                <c:pt idx="38">
                  <c:v>318.78000000000003</c:v>
                </c:pt>
                <c:pt idx="39">
                  <c:v>564.30000000000007</c:v>
                </c:pt>
                <c:pt idx="40">
                  <c:v>345.51000000000005</c:v>
                </c:pt>
                <c:pt idx="41">
                  <c:v>282.15000000000003</c:v>
                </c:pt>
                <c:pt idx="42">
                  <c:v>297.99000000000007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2026'!$R$6:$R$57</c:f>
              <c:numCache>
                <c:formatCode>#\ ##0_ ;\-#\ ##0\ </c:formatCode>
                <c:ptCount val="52"/>
                <c:pt idx="0">
                  <c:v>21</c:v>
                </c:pt>
                <c:pt idx="1">
                  <c:v>26</c:v>
                </c:pt>
                <c:pt idx="2">
                  <c:v>32</c:v>
                </c:pt>
                <c:pt idx="3">
                  <c:v>21</c:v>
                </c:pt>
                <c:pt idx="4">
                  <c:v>26.400000000000002</c:v>
                </c:pt>
                <c:pt idx="5">
                  <c:v>47.52</c:v>
                </c:pt>
                <c:pt idx="6">
                  <c:v>118.80000000000001</c:v>
                </c:pt>
                <c:pt idx="7">
                  <c:v>261.36</c:v>
                </c:pt>
                <c:pt idx="8">
                  <c:v>419.76000000000005</c:v>
                </c:pt>
                <c:pt idx="9">
                  <c:v>438.24950400000006</c:v>
                </c:pt>
                <c:pt idx="10">
                  <c:v>528</c:v>
                </c:pt>
                <c:pt idx="11">
                  <c:v>1030.9749120000001</c:v>
                </c:pt>
                <c:pt idx="12">
                  <c:v>1263.73632</c:v>
                </c:pt>
                <c:pt idx="13">
                  <c:v>1795.2</c:v>
                </c:pt>
                <c:pt idx="14">
                  <c:v>2185.92</c:v>
                </c:pt>
                <c:pt idx="15">
                  <c:v>2419.8240000000001</c:v>
                </c:pt>
                <c:pt idx="16">
                  <c:v>3054.48</c:v>
                </c:pt>
                <c:pt idx="17">
                  <c:v>3256.253616</c:v>
                </c:pt>
                <c:pt idx="18">
                  <c:v>3210.7680000000005</c:v>
                </c:pt>
                <c:pt idx="19">
                  <c:v>3657.1920000000005</c:v>
                </c:pt>
                <c:pt idx="20">
                  <c:v>4388.4783360000001</c:v>
                </c:pt>
                <c:pt idx="21">
                  <c:v>4850.7277280000017</c:v>
                </c:pt>
                <c:pt idx="22">
                  <c:v>4375.5524560000013</c:v>
                </c:pt>
                <c:pt idx="23">
                  <c:v>4370.8494720000008</c:v>
                </c:pt>
                <c:pt idx="24">
                  <c:v>4792.1204320000006</c:v>
                </c:pt>
                <c:pt idx="25">
                  <c:v>4485.097584000001</c:v>
                </c:pt>
                <c:pt idx="26">
                  <c:v>4616.7290399999993</c:v>
                </c:pt>
                <c:pt idx="27">
                  <c:v>4108.3447679999999</c:v>
                </c:pt>
                <c:pt idx="28">
                  <c:v>4588.737782480167</c:v>
                </c:pt>
                <c:pt idx="29">
                  <c:v>4169.3641440000001</c:v>
                </c:pt>
                <c:pt idx="30">
                  <c:v>4002.7563839999998</c:v>
                </c:pt>
                <c:pt idx="31">
                  <c:v>4114.4400000000005</c:v>
                </c:pt>
                <c:pt idx="32">
                  <c:v>4220.04</c:v>
                </c:pt>
                <c:pt idx="33">
                  <c:v>4239.84</c:v>
                </c:pt>
                <c:pt idx="34">
                  <c:v>3748.8</c:v>
                </c:pt>
                <c:pt idx="35">
                  <c:v>3490.0800000000004</c:v>
                </c:pt>
                <c:pt idx="36">
                  <c:v>3693.36</c:v>
                </c:pt>
                <c:pt idx="37">
                  <c:v>3746.1600000000003</c:v>
                </c:pt>
                <c:pt idx="38">
                  <c:v>3490.0800000000004</c:v>
                </c:pt>
                <c:pt idx="39">
                  <c:v>3004.32</c:v>
                </c:pt>
                <c:pt idx="40">
                  <c:v>1990.5600000000002</c:v>
                </c:pt>
                <c:pt idx="41">
                  <c:v>892.32</c:v>
                </c:pt>
                <c:pt idx="42">
                  <c:v>628.32000000000005</c:v>
                </c:pt>
                <c:pt idx="43">
                  <c:v>332.64000000000004</c:v>
                </c:pt>
                <c:pt idx="44">
                  <c:v>174.24</c:v>
                </c:pt>
                <c:pt idx="45">
                  <c:v>26.400000000000002</c:v>
                </c:pt>
                <c:pt idx="46">
                  <c:v>26.400000000000002</c:v>
                </c:pt>
                <c:pt idx="47">
                  <c:v>15.84</c:v>
                </c:pt>
                <c:pt idx="48">
                  <c:v>15.84</c:v>
                </c:pt>
                <c:pt idx="49">
                  <c:v>10.56</c:v>
                </c:pt>
                <c:pt idx="50">
                  <c:v>15.84</c:v>
                </c:pt>
                <c:pt idx="51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2026'!$X$6:$X$57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0.79200000000000004</c:v>
                </c:pt>
                <c:pt idx="7">
                  <c:v>1.5840000000000001</c:v>
                </c:pt>
                <c:pt idx="8">
                  <c:v>7.92</c:v>
                </c:pt>
                <c:pt idx="9">
                  <c:v>10.56</c:v>
                </c:pt>
                <c:pt idx="10">
                  <c:v>0</c:v>
                </c:pt>
                <c:pt idx="11">
                  <c:v>295.416</c:v>
                </c:pt>
                <c:pt idx="12">
                  <c:v>546.48</c:v>
                </c:pt>
                <c:pt idx="13">
                  <c:v>534.86400000000003</c:v>
                </c:pt>
                <c:pt idx="14">
                  <c:v>343.72800000000001</c:v>
                </c:pt>
                <c:pt idx="15">
                  <c:v>754.24800000000005</c:v>
                </c:pt>
                <c:pt idx="16">
                  <c:v>1611.4559999999999</c:v>
                </c:pt>
                <c:pt idx="17">
                  <c:v>1249.5119999999999</c:v>
                </c:pt>
                <c:pt idx="18">
                  <c:v>986.04</c:v>
                </c:pt>
                <c:pt idx="19">
                  <c:v>768.24</c:v>
                </c:pt>
                <c:pt idx="20">
                  <c:v>1127.0160000000001</c:v>
                </c:pt>
                <c:pt idx="21">
                  <c:v>570.76800000000003</c:v>
                </c:pt>
                <c:pt idx="22">
                  <c:v>282.48</c:v>
                </c:pt>
                <c:pt idx="23">
                  <c:v>378.57600000000002</c:v>
                </c:pt>
                <c:pt idx="24">
                  <c:v>369.6</c:v>
                </c:pt>
                <c:pt idx="25">
                  <c:v>26.4</c:v>
                </c:pt>
                <c:pt idx="26">
                  <c:v>367.75200000000001</c:v>
                </c:pt>
                <c:pt idx="27">
                  <c:v>386.76</c:v>
                </c:pt>
                <c:pt idx="28">
                  <c:v>133.84800000000001</c:v>
                </c:pt>
                <c:pt idx="29">
                  <c:v>235.488</c:v>
                </c:pt>
                <c:pt idx="30">
                  <c:v>293.56799999999998</c:v>
                </c:pt>
                <c:pt idx="31">
                  <c:v>246.31200000000001</c:v>
                </c:pt>
                <c:pt idx="32">
                  <c:v>252.12</c:v>
                </c:pt>
                <c:pt idx="33">
                  <c:v>251.328</c:v>
                </c:pt>
                <c:pt idx="34">
                  <c:v>319.44</c:v>
                </c:pt>
                <c:pt idx="35">
                  <c:v>326.04000000000002</c:v>
                </c:pt>
                <c:pt idx="36">
                  <c:v>352.96800000000002</c:v>
                </c:pt>
                <c:pt idx="37">
                  <c:v>291.72000000000003</c:v>
                </c:pt>
                <c:pt idx="38">
                  <c:v>387.024</c:v>
                </c:pt>
                <c:pt idx="39">
                  <c:v>393.36</c:v>
                </c:pt>
                <c:pt idx="40">
                  <c:v>374.35199999999998</c:v>
                </c:pt>
                <c:pt idx="41">
                  <c:v>306.76799999999997</c:v>
                </c:pt>
                <c:pt idx="42">
                  <c:v>269.80799999999999</c:v>
                </c:pt>
                <c:pt idx="43">
                  <c:v>286.96800000000002</c:v>
                </c:pt>
                <c:pt idx="44">
                  <c:v>246.048</c:v>
                </c:pt>
                <c:pt idx="45">
                  <c:v>115.63200000000001</c:v>
                </c:pt>
                <c:pt idx="46">
                  <c:v>90.816000000000003</c:v>
                </c:pt>
                <c:pt idx="47">
                  <c:v>10.295999999999999</c:v>
                </c:pt>
                <c:pt idx="48">
                  <c:v>2.3759999999999999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2026'!$O$6:$O$57</c:f>
              <c:numCache>
                <c:formatCode>#\ ##0_ ;\-#\ ##0\ 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2026'!$U$6:$U$57</c:f>
              <c:numCache>
                <c:formatCode>#\ ##0_ ;\-#\ ##0\ </c:formatCode>
                <c:ptCount val="52"/>
                <c:pt idx="0">
                  <c:v>586.22074999999995</c:v>
                </c:pt>
                <c:pt idx="1">
                  <c:v>520.42200000000003</c:v>
                </c:pt>
                <c:pt idx="2">
                  <c:v>533.42400000000009</c:v>
                </c:pt>
                <c:pt idx="3">
                  <c:v>410.56100000000004</c:v>
                </c:pt>
                <c:pt idx="4">
                  <c:v>320.29500000000002</c:v>
                </c:pt>
                <c:pt idx="5">
                  <c:v>458.54399999999998</c:v>
                </c:pt>
                <c:pt idx="6">
                  <c:v>227.04</c:v>
                </c:pt>
                <c:pt idx="7">
                  <c:v>417.12</c:v>
                </c:pt>
                <c:pt idx="8">
                  <c:v>216.48</c:v>
                </c:pt>
                <c:pt idx="9">
                  <c:v>401.28</c:v>
                </c:pt>
                <c:pt idx="10">
                  <c:v>248.16</c:v>
                </c:pt>
                <c:pt idx="11">
                  <c:v>205.92</c:v>
                </c:pt>
                <c:pt idx="12">
                  <c:v>110.88</c:v>
                </c:pt>
                <c:pt idx="13">
                  <c:v>95.04</c:v>
                </c:pt>
                <c:pt idx="14">
                  <c:v>52.8</c:v>
                </c:pt>
                <c:pt idx="15">
                  <c:v>31.92</c:v>
                </c:pt>
                <c:pt idx="16">
                  <c:v>15.96</c:v>
                </c:pt>
                <c:pt idx="17">
                  <c:v>15.96</c:v>
                </c:pt>
                <c:pt idx="18">
                  <c:v>0</c:v>
                </c:pt>
                <c:pt idx="19">
                  <c:v>0</c:v>
                </c:pt>
                <c:pt idx="35">
                  <c:v>0</c:v>
                </c:pt>
                <c:pt idx="36">
                  <c:v>47.774999999999999</c:v>
                </c:pt>
                <c:pt idx="37">
                  <c:v>159.702</c:v>
                </c:pt>
                <c:pt idx="38">
                  <c:v>274.25749999999999</c:v>
                </c:pt>
                <c:pt idx="39">
                  <c:v>1187.0450000000003</c:v>
                </c:pt>
                <c:pt idx="40">
                  <c:v>1337.1647499999999</c:v>
                </c:pt>
                <c:pt idx="41">
                  <c:v>2000</c:v>
                </c:pt>
                <c:pt idx="42">
                  <c:v>1700</c:v>
                </c:pt>
                <c:pt idx="43">
                  <c:v>1960.2497499999995</c:v>
                </c:pt>
                <c:pt idx="44">
                  <c:v>2154.3737499999993</c:v>
                </c:pt>
                <c:pt idx="45">
                  <c:v>1797.9282499999997</c:v>
                </c:pt>
                <c:pt idx="46">
                  <c:v>1776.1989999999985</c:v>
                </c:pt>
                <c:pt idx="47">
                  <c:v>1396.5649999999991</c:v>
                </c:pt>
                <c:pt idx="48">
                  <c:v>1133.3282499999998</c:v>
                </c:pt>
                <c:pt idx="49">
                  <c:v>1100.7719999999999</c:v>
                </c:pt>
                <c:pt idx="50">
                  <c:v>646.99924999999985</c:v>
                </c:pt>
                <c:pt idx="51">
                  <c:v>886.19100000000014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2026'!$AA$3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2026'!$AA$6:$AA$57</c:f>
              <c:numCache>
                <c:formatCode>#\ ##0_ ;\-#\ ##0\ </c:formatCode>
                <c:ptCount val="52"/>
                <c:pt idx="0">
                  <c:v>124.5</c:v>
                </c:pt>
                <c:pt idx="1">
                  <c:v>436</c:v>
                </c:pt>
                <c:pt idx="2">
                  <c:v>1142.5</c:v>
                </c:pt>
                <c:pt idx="3">
                  <c:v>124.396</c:v>
                </c:pt>
                <c:pt idx="4">
                  <c:v>436.01749999999998</c:v>
                </c:pt>
                <c:pt idx="5">
                  <c:v>1142.5</c:v>
                </c:pt>
                <c:pt idx="6">
                  <c:v>981</c:v>
                </c:pt>
                <c:pt idx="7">
                  <c:v>1778.75</c:v>
                </c:pt>
                <c:pt idx="8">
                  <c:v>1494.25</c:v>
                </c:pt>
                <c:pt idx="9">
                  <c:v>1036.75</c:v>
                </c:pt>
                <c:pt idx="10">
                  <c:v>1164</c:v>
                </c:pt>
                <c:pt idx="11">
                  <c:v>891.25</c:v>
                </c:pt>
                <c:pt idx="12">
                  <c:v>954.75</c:v>
                </c:pt>
                <c:pt idx="13">
                  <c:v>699.75</c:v>
                </c:pt>
                <c:pt idx="14">
                  <c:v>719.5</c:v>
                </c:pt>
                <c:pt idx="15">
                  <c:v>628.25</c:v>
                </c:pt>
                <c:pt idx="16">
                  <c:v>363.5</c:v>
                </c:pt>
                <c:pt idx="17">
                  <c:v>301.75</c:v>
                </c:pt>
                <c:pt idx="18">
                  <c:v>369</c:v>
                </c:pt>
                <c:pt idx="19">
                  <c:v>272.25</c:v>
                </c:pt>
                <c:pt idx="20">
                  <c:v>350</c:v>
                </c:pt>
                <c:pt idx="21">
                  <c:v>283.75</c:v>
                </c:pt>
                <c:pt idx="22">
                  <c:v>251</c:v>
                </c:pt>
                <c:pt idx="23">
                  <c:v>154</c:v>
                </c:pt>
                <c:pt idx="24">
                  <c:v>214</c:v>
                </c:pt>
                <c:pt idx="25">
                  <c:v>149.5</c:v>
                </c:pt>
                <c:pt idx="26">
                  <c:v>130.5</c:v>
                </c:pt>
                <c:pt idx="27">
                  <c:v>120.75</c:v>
                </c:pt>
                <c:pt idx="28">
                  <c:v>103.5</c:v>
                </c:pt>
                <c:pt idx="29">
                  <c:v>86.25</c:v>
                </c:pt>
                <c:pt idx="30">
                  <c:v>103.5</c:v>
                </c:pt>
                <c:pt idx="31">
                  <c:v>465.75</c:v>
                </c:pt>
                <c:pt idx="32">
                  <c:v>546.25</c:v>
                </c:pt>
                <c:pt idx="33">
                  <c:v>442.75</c:v>
                </c:pt>
                <c:pt idx="34">
                  <c:v>517.5</c:v>
                </c:pt>
                <c:pt idx="35">
                  <c:v>448.5</c:v>
                </c:pt>
                <c:pt idx="36">
                  <c:v>471.5</c:v>
                </c:pt>
                <c:pt idx="37">
                  <c:v>615.25</c:v>
                </c:pt>
                <c:pt idx="38">
                  <c:v>552</c:v>
                </c:pt>
                <c:pt idx="39">
                  <c:v>626.75</c:v>
                </c:pt>
                <c:pt idx="40">
                  <c:v>632.5</c:v>
                </c:pt>
                <c:pt idx="41">
                  <c:v>638.25</c:v>
                </c:pt>
                <c:pt idx="42">
                  <c:v>667</c:v>
                </c:pt>
                <c:pt idx="43">
                  <c:v>908.5</c:v>
                </c:pt>
                <c:pt idx="44">
                  <c:v>879.75</c:v>
                </c:pt>
                <c:pt idx="45">
                  <c:v>977.5</c:v>
                </c:pt>
                <c:pt idx="46">
                  <c:v>977.5</c:v>
                </c:pt>
                <c:pt idx="47">
                  <c:v>943</c:v>
                </c:pt>
                <c:pt idx="48">
                  <c:v>931.5</c:v>
                </c:pt>
                <c:pt idx="49">
                  <c:v>960.25</c:v>
                </c:pt>
                <c:pt idx="50">
                  <c:v>914.25</c:v>
                </c:pt>
                <c:pt idx="51">
                  <c:v>937.25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2026'!$AD$6:$AD$57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96</c:v>
                </c:pt>
                <c:pt idx="12">
                  <c:v>288</c:v>
                </c:pt>
                <c:pt idx="13">
                  <c:v>408.75</c:v>
                </c:pt>
                <c:pt idx="14">
                  <c:v>421</c:v>
                </c:pt>
                <c:pt idx="15">
                  <c:v>561.25</c:v>
                </c:pt>
                <c:pt idx="16">
                  <c:v>561.25</c:v>
                </c:pt>
                <c:pt idx="17">
                  <c:v>878.5</c:v>
                </c:pt>
                <c:pt idx="18">
                  <c:v>835.75</c:v>
                </c:pt>
                <c:pt idx="19">
                  <c:v>768.5</c:v>
                </c:pt>
                <c:pt idx="20">
                  <c:v>640.5</c:v>
                </c:pt>
                <c:pt idx="21">
                  <c:v>500.25</c:v>
                </c:pt>
                <c:pt idx="22">
                  <c:v>427</c:v>
                </c:pt>
                <c:pt idx="23">
                  <c:v>457.5</c:v>
                </c:pt>
                <c:pt idx="24">
                  <c:v>445.25</c:v>
                </c:pt>
                <c:pt idx="25">
                  <c:v>112.5</c:v>
                </c:pt>
                <c:pt idx="26">
                  <c:v>73.25</c:v>
                </c:pt>
                <c:pt idx="27">
                  <c:v>85.5</c:v>
                </c:pt>
                <c:pt idx="28">
                  <c:v>91.5</c:v>
                </c:pt>
                <c:pt idx="29">
                  <c:v>24.5</c:v>
                </c:pt>
                <c:pt idx="30">
                  <c:v>24.5</c:v>
                </c:pt>
                <c:pt idx="31">
                  <c:v>24.5</c:v>
                </c:pt>
                <c:pt idx="32">
                  <c:v>24.5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ser>
          <c:idx val="10"/>
          <c:order val="10"/>
          <c:tx>
            <c:v>Morocco</c:v>
          </c:tx>
          <c:spPr>
            <a:ln w="12700">
              <a:solidFill>
                <a:schemeClr val="tx1"/>
              </a:solidFill>
            </a:ln>
          </c:spPr>
          <c:invertIfNegative val="0"/>
          <c:val>
            <c:numRef>
              <c:f>'Data 2026'!$AG$6:$AG$57</c:f>
              <c:numCache>
                <c:formatCode>#\ ##0_ ;\-#\ ##0\ </c:formatCode>
                <c:ptCount val="52"/>
                <c:pt idx="0">
                  <c:v>650</c:v>
                </c:pt>
                <c:pt idx="1">
                  <c:v>750</c:v>
                </c:pt>
                <c:pt idx="2">
                  <c:v>800</c:v>
                </c:pt>
                <c:pt idx="3">
                  <c:v>750</c:v>
                </c:pt>
                <c:pt idx="4">
                  <c:v>500</c:v>
                </c:pt>
                <c:pt idx="5">
                  <c:v>600</c:v>
                </c:pt>
                <c:pt idx="6">
                  <c:v>600</c:v>
                </c:pt>
                <c:pt idx="7">
                  <c:v>800</c:v>
                </c:pt>
                <c:pt idx="8">
                  <c:v>800</c:v>
                </c:pt>
                <c:pt idx="9">
                  <c:v>550</c:v>
                </c:pt>
                <c:pt idx="10">
                  <c:v>300</c:v>
                </c:pt>
                <c:pt idx="11">
                  <c:v>200</c:v>
                </c:pt>
                <c:pt idx="12">
                  <c:v>100</c:v>
                </c:pt>
                <c:pt idx="13">
                  <c:v>63.36</c:v>
                </c:pt>
                <c:pt idx="14">
                  <c:v>31.68</c:v>
                </c:pt>
                <c:pt idx="15">
                  <c:v>26.4</c:v>
                </c:pt>
                <c:pt idx="16">
                  <c:v>10.56</c:v>
                </c:pt>
                <c:pt idx="17">
                  <c:v>0</c:v>
                </c:pt>
                <c:pt idx="44">
                  <c:v>52.8</c:v>
                </c:pt>
                <c:pt idx="45">
                  <c:v>264</c:v>
                </c:pt>
                <c:pt idx="46">
                  <c:v>264</c:v>
                </c:pt>
                <c:pt idx="47">
                  <c:v>268.27999999999997</c:v>
                </c:pt>
                <c:pt idx="48">
                  <c:v>269</c:v>
                </c:pt>
                <c:pt idx="49">
                  <c:v>269</c:v>
                </c:pt>
                <c:pt idx="50">
                  <c:v>264</c:v>
                </c:pt>
                <c:pt idx="5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4-473B-9982-DA49B444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9"/>
          <c:h val="5.9039094224504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2026 EU &amp; UK Greenskin &amp; Hass supply (updated  10/07/2026)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8086394242156193"/>
          <c:y val="2.910460028729647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25196850393706E-2"/>
          <c:y val="0.13020982061918041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2026'!$AI$6:$AI$57</c:f>
              <c:numCache>
                <c:formatCode>#\ ##0_ ;\-#\ ##0\ </c:formatCode>
                <c:ptCount val="52"/>
                <c:pt idx="0">
                  <c:v>605.25</c:v>
                </c:pt>
                <c:pt idx="1">
                  <c:v>447.5</c:v>
                </c:pt>
                <c:pt idx="2">
                  <c:v>571.5</c:v>
                </c:pt>
                <c:pt idx="3">
                  <c:v>619.08399999999995</c:v>
                </c:pt>
                <c:pt idx="4">
                  <c:v>557.39800000000002</c:v>
                </c:pt>
                <c:pt idx="5">
                  <c:v>637.83799999999997</c:v>
                </c:pt>
                <c:pt idx="6">
                  <c:v>831.35599999999999</c:v>
                </c:pt>
                <c:pt idx="7">
                  <c:v>729.70059200000003</c:v>
                </c:pt>
                <c:pt idx="8">
                  <c:v>748.34199999999998</c:v>
                </c:pt>
                <c:pt idx="9">
                  <c:v>755.93600000000004</c:v>
                </c:pt>
                <c:pt idx="10">
                  <c:v>982.51</c:v>
                </c:pt>
                <c:pt idx="11">
                  <c:v>1116.2719999999999</c:v>
                </c:pt>
                <c:pt idx="12">
                  <c:v>1053.692</c:v>
                </c:pt>
                <c:pt idx="13">
                  <c:v>802.19200000000001</c:v>
                </c:pt>
                <c:pt idx="14">
                  <c:v>813.39075200000002</c:v>
                </c:pt>
                <c:pt idx="15">
                  <c:v>1125.6600000000001</c:v>
                </c:pt>
                <c:pt idx="16">
                  <c:v>1288.0890239999999</c:v>
                </c:pt>
                <c:pt idx="17">
                  <c:v>1158.1680000000001</c:v>
                </c:pt>
                <c:pt idx="18">
                  <c:v>634.363248</c:v>
                </c:pt>
                <c:pt idx="19">
                  <c:v>516.98400000000004</c:v>
                </c:pt>
                <c:pt idx="20">
                  <c:v>396.37488000000002</c:v>
                </c:pt>
                <c:pt idx="21">
                  <c:v>494.26555200000001</c:v>
                </c:pt>
                <c:pt idx="22">
                  <c:v>466.18308000000002</c:v>
                </c:pt>
                <c:pt idx="23">
                  <c:v>615.73723199999995</c:v>
                </c:pt>
                <c:pt idx="24">
                  <c:v>600.65121600000009</c:v>
                </c:pt>
                <c:pt idx="25">
                  <c:v>489.20942400000001</c:v>
                </c:pt>
                <c:pt idx="26">
                  <c:v>464.64</c:v>
                </c:pt>
                <c:pt idx="27">
                  <c:v>500.44347199999993</c:v>
                </c:pt>
                <c:pt idx="28">
                  <c:v>341.98859199999998</c:v>
                </c:pt>
                <c:pt idx="29">
                  <c:v>499.42499200000003</c:v>
                </c:pt>
                <c:pt idx="30">
                  <c:v>405.288928</c:v>
                </c:pt>
                <c:pt idx="31">
                  <c:v>392.12800000000004</c:v>
                </c:pt>
                <c:pt idx="32">
                  <c:v>374.17600000000004</c:v>
                </c:pt>
                <c:pt idx="33">
                  <c:v>361.416</c:v>
                </c:pt>
                <c:pt idx="34">
                  <c:v>333.798</c:v>
                </c:pt>
                <c:pt idx="35">
                  <c:v>366.346</c:v>
                </c:pt>
                <c:pt idx="36">
                  <c:v>438.16399999999999</c:v>
                </c:pt>
                <c:pt idx="37">
                  <c:v>752.78200000000004</c:v>
                </c:pt>
                <c:pt idx="38">
                  <c:v>847.08199999999999</c:v>
                </c:pt>
                <c:pt idx="39">
                  <c:v>643.71</c:v>
                </c:pt>
                <c:pt idx="40">
                  <c:v>610.79999999999995</c:v>
                </c:pt>
                <c:pt idx="41">
                  <c:v>559.45000000000005</c:v>
                </c:pt>
                <c:pt idx="42">
                  <c:v>475.13</c:v>
                </c:pt>
                <c:pt idx="43">
                  <c:v>682.06</c:v>
                </c:pt>
                <c:pt idx="44">
                  <c:v>743.25</c:v>
                </c:pt>
                <c:pt idx="45">
                  <c:v>649.03</c:v>
                </c:pt>
                <c:pt idx="46">
                  <c:v>783.5</c:v>
                </c:pt>
                <c:pt idx="47">
                  <c:v>574.30999999999995</c:v>
                </c:pt>
                <c:pt idx="48">
                  <c:v>678.61999999999989</c:v>
                </c:pt>
                <c:pt idx="49">
                  <c:v>587.38</c:v>
                </c:pt>
                <c:pt idx="50">
                  <c:v>620.16999999999996</c:v>
                </c:pt>
                <c:pt idx="51">
                  <c:v>447.9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2026'!$AJ$6:$AJ$57</c:f>
              <c:numCache>
                <c:formatCode>#\ ##0_ ;\-#\ ##0\ </c:formatCode>
                <c:ptCount val="52"/>
                <c:pt idx="0">
                  <c:v>2938.9257499999999</c:v>
                </c:pt>
                <c:pt idx="1">
                  <c:v>3307.0219999999999</c:v>
                </c:pt>
                <c:pt idx="2">
                  <c:v>4369.5140000000001</c:v>
                </c:pt>
                <c:pt idx="3">
                  <c:v>3575.6570000000002</c:v>
                </c:pt>
                <c:pt idx="4">
                  <c:v>3528.6125000000002</c:v>
                </c:pt>
                <c:pt idx="5">
                  <c:v>4616.2039999999997</c:v>
                </c:pt>
                <c:pt idx="6">
                  <c:v>4233.6594999999998</c:v>
                </c:pt>
                <c:pt idx="7">
                  <c:v>5670.7340000000004</c:v>
                </c:pt>
                <c:pt idx="8">
                  <c:v>5252.7605000000003</c:v>
                </c:pt>
                <c:pt idx="9">
                  <c:v>4864.3635040000008</c:v>
                </c:pt>
                <c:pt idx="10">
                  <c:v>4871.5249999999996</c:v>
                </c:pt>
                <c:pt idx="11">
                  <c:v>5334.3659120000002</c:v>
                </c:pt>
                <c:pt idx="12">
                  <c:v>5637.5813200000002</c:v>
                </c:pt>
                <c:pt idx="13">
                  <c:v>5754.8640000000005</c:v>
                </c:pt>
                <c:pt idx="14">
                  <c:v>5099.6455000000005</c:v>
                </c:pt>
                <c:pt idx="15">
                  <c:v>5222.2294999999995</c:v>
                </c:pt>
                <c:pt idx="16">
                  <c:v>6161.9260000000004</c:v>
                </c:pt>
                <c:pt idx="17">
                  <c:v>6167.0021159999997</c:v>
                </c:pt>
                <c:pt idx="18">
                  <c:v>5866.6190000000006</c:v>
                </c:pt>
                <c:pt idx="19">
                  <c:v>5830.442</c:v>
                </c:pt>
                <c:pt idx="20">
                  <c:v>6995.8463360000005</c:v>
                </c:pt>
                <c:pt idx="21">
                  <c:v>6827.8287280000022</c:v>
                </c:pt>
                <c:pt idx="22">
                  <c:v>5611.6844560000009</c:v>
                </c:pt>
                <c:pt idx="23">
                  <c:v>5641.2934720000012</c:v>
                </c:pt>
                <c:pt idx="24">
                  <c:v>5820.9854320000013</c:v>
                </c:pt>
                <c:pt idx="25">
                  <c:v>4968.329584000001</c:v>
                </c:pt>
                <c:pt idx="26">
                  <c:v>5501.6860399999996</c:v>
                </c:pt>
                <c:pt idx="27">
                  <c:v>4905.3822680000003</c:v>
                </c:pt>
                <c:pt idx="28">
                  <c:v>5272.9957824801668</c:v>
                </c:pt>
                <c:pt idx="29">
                  <c:v>4966.1121440000006</c:v>
                </c:pt>
                <c:pt idx="30">
                  <c:v>4862.8943840000002</c:v>
                </c:pt>
                <c:pt idx="31">
                  <c:v>5322.2420000000002</c:v>
                </c:pt>
                <c:pt idx="32">
                  <c:v>5466.63</c:v>
                </c:pt>
                <c:pt idx="33">
                  <c:v>5420.9980000000005</c:v>
                </c:pt>
                <c:pt idx="34">
                  <c:v>5171.82</c:v>
                </c:pt>
                <c:pt idx="35">
                  <c:v>4771.5000000000009</c:v>
                </c:pt>
                <c:pt idx="36">
                  <c:v>5061.0554999999995</c:v>
                </c:pt>
                <c:pt idx="37">
                  <c:v>5261.7270000000008</c:v>
                </c:pt>
                <c:pt idx="38">
                  <c:v>5036.4265000000005</c:v>
                </c:pt>
                <c:pt idx="39">
                  <c:v>5803.6975000000002</c:v>
                </c:pt>
                <c:pt idx="40">
                  <c:v>4810.6167500000001</c:v>
                </c:pt>
                <c:pt idx="41">
                  <c:v>4500.7280000000001</c:v>
                </c:pt>
                <c:pt idx="42">
                  <c:v>4015.2155000000002</c:v>
                </c:pt>
                <c:pt idx="43">
                  <c:v>3973.7452499999995</c:v>
                </c:pt>
                <c:pt idx="44">
                  <c:v>4130.3117499999998</c:v>
                </c:pt>
                <c:pt idx="45">
                  <c:v>3830.9777499999996</c:v>
                </c:pt>
                <c:pt idx="46">
                  <c:v>3861.2149999999983</c:v>
                </c:pt>
                <c:pt idx="47">
                  <c:v>3417.1809999999987</c:v>
                </c:pt>
                <c:pt idx="48">
                  <c:v>3207.50425</c:v>
                </c:pt>
                <c:pt idx="49">
                  <c:v>3427.4794999999995</c:v>
                </c:pt>
                <c:pt idx="50">
                  <c:v>3224.1392499999997</c:v>
                </c:pt>
                <c:pt idx="51">
                  <c:v>3480.7210000000005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171058037634801"/>
          <c:y val="0.92510074458812153"/>
          <c:w val="0.22103556116258949"/>
          <c:h val="6.88878322879216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2026 Total EU &amp; UK Avocado Supply (updated</a:t>
            </a:r>
            <a:r>
              <a:rPr lang="en-ZA" sz="1400" baseline="0">
                <a:latin typeface="+mn-lt"/>
              </a:rPr>
              <a:t> 10</a:t>
            </a:r>
            <a:r>
              <a:rPr lang="en-ZA" sz="1400">
                <a:latin typeface="+mn-lt"/>
              </a:rPr>
              <a:t>/07/2026)</a:t>
            </a:r>
          </a:p>
        </c:rich>
      </c:tx>
      <c:layout>
        <c:manualLayout>
          <c:xMode val="edge"/>
          <c:yMode val="edge"/>
          <c:x val="0.36494862469545569"/>
          <c:y val="7.46332941048008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1901769005332"/>
          <c:y val="0.1180182311571608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2026'!$B$6:$B$57</c:f>
              <c:numCache>
                <c:formatCode>#\ ##0_ ;\-#\ ##0\ </c:formatCode>
                <c:ptCount val="52"/>
                <c:pt idx="0">
                  <c:v>543</c:v>
                </c:pt>
                <c:pt idx="1">
                  <c:v>391.25</c:v>
                </c:pt>
                <c:pt idx="2">
                  <c:v>506.25</c:v>
                </c:pt>
                <c:pt idx="3">
                  <c:v>520</c:v>
                </c:pt>
                <c:pt idx="4">
                  <c:v>430</c:v>
                </c:pt>
                <c:pt idx="5">
                  <c:v>500</c:v>
                </c:pt>
                <c:pt idx="6">
                  <c:v>593.75</c:v>
                </c:pt>
                <c:pt idx="7">
                  <c:v>492.5</c:v>
                </c:pt>
                <c:pt idx="8">
                  <c:v>471.25</c:v>
                </c:pt>
                <c:pt idx="9">
                  <c:v>323.75</c:v>
                </c:pt>
                <c:pt idx="10">
                  <c:v>223.75</c:v>
                </c:pt>
                <c:pt idx="11">
                  <c:v>237.5</c:v>
                </c:pt>
                <c:pt idx="12">
                  <c:v>117.5</c:v>
                </c:pt>
                <c:pt idx="13">
                  <c:v>6.25</c:v>
                </c:pt>
                <c:pt idx="14">
                  <c:v>31.25</c:v>
                </c:pt>
                <c:pt idx="15">
                  <c:v>0</c:v>
                </c:pt>
                <c:pt idx="34">
                  <c:v>43.75</c:v>
                </c:pt>
                <c:pt idx="35">
                  <c:v>101.25</c:v>
                </c:pt>
                <c:pt idx="36">
                  <c:v>202.5</c:v>
                </c:pt>
                <c:pt idx="37">
                  <c:v>533.75</c:v>
                </c:pt>
                <c:pt idx="38">
                  <c:v>723.75</c:v>
                </c:pt>
                <c:pt idx="39">
                  <c:v>491.25</c:v>
                </c:pt>
                <c:pt idx="40">
                  <c:v>456.25</c:v>
                </c:pt>
                <c:pt idx="41">
                  <c:v>422.5</c:v>
                </c:pt>
                <c:pt idx="42">
                  <c:v>378.75</c:v>
                </c:pt>
                <c:pt idx="43">
                  <c:v>561.25</c:v>
                </c:pt>
                <c:pt idx="44">
                  <c:v>540</c:v>
                </c:pt>
                <c:pt idx="45">
                  <c:v>418.75</c:v>
                </c:pt>
                <c:pt idx="46">
                  <c:v>575</c:v>
                </c:pt>
                <c:pt idx="47">
                  <c:v>436.25</c:v>
                </c:pt>
                <c:pt idx="48">
                  <c:v>492.5</c:v>
                </c:pt>
                <c:pt idx="49">
                  <c:v>497.5</c:v>
                </c:pt>
                <c:pt idx="50">
                  <c:v>508.75</c:v>
                </c:pt>
                <c:pt idx="51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2026'!$C$6:$C$57</c:f>
              <c:numCache>
                <c:formatCode>#\ ##0_ ;\-#\ ##0\ </c:formatCode>
                <c:ptCount val="52"/>
                <c:pt idx="0">
                  <c:v>1041.25</c:v>
                </c:pt>
                <c:pt idx="1">
                  <c:v>1010</c:v>
                </c:pt>
                <c:pt idx="2">
                  <c:v>1106.25</c:v>
                </c:pt>
                <c:pt idx="3">
                  <c:v>1051.25</c:v>
                </c:pt>
                <c:pt idx="4">
                  <c:v>1097.5</c:v>
                </c:pt>
                <c:pt idx="5">
                  <c:v>1191.25</c:v>
                </c:pt>
                <c:pt idx="6">
                  <c:v>1237.5</c:v>
                </c:pt>
                <c:pt idx="7">
                  <c:v>1072.5</c:v>
                </c:pt>
                <c:pt idx="8">
                  <c:v>933.75</c:v>
                </c:pt>
                <c:pt idx="9">
                  <c:v>1141.25</c:v>
                </c:pt>
                <c:pt idx="10">
                  <c:v>1247.5</c:v>
                </c:pt>
                <c:pt idx="11">
                  <c:v>1120</c:v>
                </c:pt>
                <c:pt idx="12">
                  <c:v>822.5</c:v>
                </c:pt>
                <c:pt idx="13">
                  <c:v>516.25</c:v>
                </c:pt>
                <c:pt idx="14">
                  <c:v>331.25</c:v>
                </c:pt>
                <c:pt idx="15">
                  <c:v>71.25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73.75</c:v>
                </c:pt>
                <c:pt idx="41">
                  <c:v>322.5</c:v>
                </c:pt>
                <c:pt idx="42">
                  <c:v>376.25</c:v>
                </c:pt>
                <c:pt idx="43">
                  <c:v>422.5</c:v>
                </c:pt>
                <c:pt idx="44">
                  <c:v>511.25</c:v>
                </c:pt>
                <c:pt idx="45">
                  <c:v>565</c:v>
                </c:pt>
                <c:pt idx="46">
                  <c:v>592.5</c:v>
                </c:pt>
                <c:pt idx="47">
                  <c:v>625</c:v>
                </c:pt>
                <c:pt idx="48">
                  <c:v>591.25</c:v>
                </c:pt>
                <c:pt idx="49">
                  <c:v>697.5</c:v>
                </c:pt>
                <c:pt idx="50">
                  <c:v>818.75</c:v>
                </c:pt>
                <c:pt idx="51">
                  <c:v>732.5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2026'!$E$6:$E$57</c:f>
              <c:numCache>
                <c:formatCode>#\ ##0_ ;\-#\ ##0\ </c:formatCode>
                <c:ptCount val="52"/>
                <c:pt idx="0">
                  <c:v>62.25</c:v>
                </c:pt>
                <c:pt idx="1">
                  <c:v>56.25</c:v>
                </c:pt>
                <c:pt idx="2">
                  <c:v>65.25</c:v>
                </c:pt>
                <c:pt idx="3">
                  <c:v>97.5</c:v>
                </c:pt>
                <c:pt idx="4">
                  <c:v>105.75</c:v>
                </c:pt>
                <c:pt idx="5">
                  <c:v>60.75</c:v>
                </c:pt>
                <c:pt idx="6">
                  <c:v>18.75</c:v>
                </c:pt>
                <c:pt idx="7">
                  <c:v>32.25</c:v>
                </c:pt>
                <c:pt idx="8">
                  <c:v>58.5</c:v>
                </c:pt>
                <c:pt idx="9">
                  <c:v>56.25</c:v>
                </c:pt>
                <c:pt idx="10">
                  <c:v>75</c:v>
                </c:pt>
                <c:pt idx="11">
                  <c:v>34.5</c:v>
                </c:pt>
                <c:pt idx="12">
                  <c:v>18</c:v>
                </c:pt>
                <c:pt idx="13">
                  <c:v>9.75</c:v>
                </c:pt>
                <c:pt idx="14">
                  <c:v>13.5</c:v>
                </c:pt>
                <c:pt idx="15">
                  <c:v>6.3</c:v>
                </c:pt>
                <c:pt idx="16">
                  <c:v>0.89999999999999991</c:v>
                </c:pt>
                <c:pt idx="17">
                  <c:v>0</c:v>
                </c:pt>
                <c:pt idx="18">
                  <c:v>0.89999999999999991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2">
                  <c:v>15.75</c:v>
                </c:pt>
                <c:pt idx="43">
                  <c:v>104.25</c:v>
                </c:pt>
                <c:pt idx="44">
                  <c:v>203.25</c:v>
                </c:pt>
                <c:pt idx="45">
                  <c:v>225</c:v>
                </c:pt>
                <c:pt idx="46">
                  <c:v>208.5</c:v>
                </c:pt>
                <c:pt idx="47">
                  <c:v>127.5</c:v>
                </c:pt>
                <c:pt idx="48">
                  <c:v>165</c:v>
                </c:pt>
                <c:pt idx="49">
                  <c:v>84.6</c:v>
                </c:pt>
                <c:pt idx="50">
                  <c:v>103.5</c:v>
                </c:pt>
                <c:pt idx="51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2026'!$F$6:$F$57</c:f>
              <c:numCache>
                <c:formatCode>#\ ##0_ ;\-#\ ##0\ </c:formatCode>
                <c:ptCount val="52"/>
                <c:pt idx="0">
                  <c:v>504.75</c:v>
                </c:pt>
                <c:pt idx="1">
                  <c:v>544.5</c:v>
                </c:pt>
                <c:pt idx="2">
                  <c:v>744</c:v>
                </c:pt>
                <c:pt idx="3">
                  <c:v>1215.75</c:v>
                </c:pt>
                <c:pt idx="4">
                  <c:v>1143</c:v>
                </c:pt>
                <c:pt idx="5">
                  <c:v>1149.75</c:v>
                </c:pt>
                <c:pt idx="6">
                  <c:v>1018.5</c:v>
                </c:pt>
                <c:pt idx="7">
                  <c:v>1279.5</c:v>
                </c:pt>
                <c:pt idx="8">
                  <c:v>1296.75</c:v>
                </c:pt>
                <c:pt idx="9">
                  <c:v>1185.75</c:v>
                </c:pt>
                <c:pt idx="10">
                  <c:v>1223.25</c:v>
                </c:pt>
                <c:pt idx="11">
                  <c:v>1296.75</c:v>
                </c:pt>
                <c:pt idx="12">
                  <c:v>1240.5</c:v>
                </c:pt>
                <c:pt idx="13">
                  <c:v>1332.75</c:v>
                </c:pt>
                <c:pt idx="14">
                  <c:v>800</c:v>
                </c:pt>
                <c:pt idx="15">
                  <c:v>600</c:v>
                </c:pt>
                <c:pt idx="16">
                  <c:v>400</c:v>
                </c:pt>
                <c:pt idx="17">
                  <c:v>200</c:v>
                </c:pt>
                <c:pt idx="18">
                  <c:v>200</c:v>
                </c:pt>
                <c:pt idx="19">
                  <c:v>157.5</c:v>
                </c:pt>
                <c:pt idx="20">
                  <c:v>115.19999999999999</c:v>
                </c:pt>
                <c:pt idx="21">
                  <c:v>76.5</c:v>
                </c:pt>
                <c:pt idx="22">
                  <c:v>33.299999999999997</c:v>
                </c:pt>
                <c:pt idx="23">
                  <c:v>0</c:v>
                </c:pt>
                <c:pt idx="24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32.25</c:v>
                </c:pt>
                <c:pt idx="46">
                  <c:v>66</c:v>
                </c:pt>
                <c:pt idx="47">
                  <c:v>142.5</c:v>
                </c:pt>
                <c:pt idx="48">
                  <c:v>240</c:v>
                </c:pt>
                <c:pt idx="49">
                  <c:v>372.59999999999997</c:v>
                </c:pt>
                <c:pt idx="50">
                  <c:v>564.29999999999995</c:v>
                </c:pt>
                <c:pt idx="51">
                  <c:v>625.5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2026'!$H$6:$H$57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2026'!$I$6:$I$57</c:f>
              <c:numCache>
                <c:formatCode>#\ ##0_ ;\-#\ ##0\ </c:formatCode>
                <c:ptCount val="52"/>
                <c:pt idx="0">
                  <c:v>11.205</c:v>
                </c:pt>
                <c:pt idx="1">
                  <c:v>20.100000000000001</c:v>
                </c:pt>
                <c:pt idx="2">
                  <c:v>11.34</c:v>
                </c:pt>
                <c:pt idx="3">
                  <c:v>2.7</c:v>
                </c:pt>
                <c:pt idx="4">
                  <c:v>5.4</c:v>
                </c:pt>
                <c:pt idx="5">
                  <c:v>18.72</c:v>
                </c:pt>
                <c:pt idx="6">
                  <c:v>28.907499999999999</c:v>
                </c:pt>
                <c:pt idx="7">
                  <c:v>32.799999999999997</c:v>
                </c:pt>
                <c:pt idx="8">
                  <c:v>26.502500000000001</c:v>
                </c:pt>
                <c:pt idx="9">
                  <c:v>26.28</c:v>
                </c:pt>
                <c:pt idx="10">
                  <c:v>27.234999999999999</c:v>
                </c:pt>
                <c:pt idx="11">
                  <c:v>31.734999999999999</c:v>
                </c:pt>
                <c:pt idx="12">
                  <c:v>21.655000000000001</c:v>
                </c:pt>
                <c:pt idx="13">
                  <c:v>39.619999999999997</c:v>
                </c:pt>
                <c:pt idx="14">
                  <c:v>39.527500000000003</c:v>
                </c:pt>
                <c:pt idx="15">
                  <c:v>38.0075</c:v>
                </c:pt>
                <c:pt idx="16">
                  <c:v>14.04</c:v>
                </c:pt>
                <c:pt idx="17">
                  <c:v>7.3624999999999998</c:v>
                </c:pt>
                <c:pt idx="18">
                  <c:v>13.205</c:v>
                </c:pt>
                <c:pt idx="19">
                  <c:v>11.28</c:v>
                </c:pt>
                <c:pt idx="20">
                  <c:v>13.5</c:v>
                </c:pt>
                <c:pt idx="21">
                  <c:v>4.1050000000000004</c:v>
                </c:pt>
                <c:pt idx="22">
                  <c:v>0</c:v>
                </c:pt>
                <c:pt idx="23">
                  <c:v>0</c:v>
                </c:pt>
                <c:pt idx="24">
                  <c:v>1.4999999999999999E-2</c:v>
                </c:pt>
                <c:pt idx="25">
                  <c:v>0</c:v>
                </c:pt>
                <c:pt idx="26">
                  <c:v>4.5750000000000002</c:v>
                </c:pt>
                <c:pt idx="27">
                  <c:v>2.75E-2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4.4124999999999996</c:v>
                </c:pt>
                <c:pt idx="37">
                  <c:v>5.375</c:v>
                </c:pt>
                <c:pt idx="38">
                  <c:v>14.285</c:v>
                </c:pt>
                <c:pt idx="39">
                  <c:v>27.922499999999999</c:v>
                </c:pt>
                <c:pt idx="40">
                  <c:v>56.78</c:v>
                </c:pt>
                <c:pt idx="41">
                  <c:v>58.74</c:v>
                </c:pt>
                <c:pt idx="42">
                  <c:v>75.847499999999997</c:v>
                </c:pt>
                <c:pt idx="43">
                  <c:v>62.887500000000003</c:v>
                </c:pt>
                <c:pt idx="44">
                  <c:v>111.85</c:v>
                </c:pt>
                <c:pt idx="45">
                  <c:v>52.267499999999998</c:v>
                </c:pt>
                <c:pt idx="46">
                  <c:v>67.8</c:v>
                </c:pt>
                <c:pt idx="47">
                  <c:v>15.7</c:v>
                </c:pt>
                <c:pt idx="48">
                  <c:v>24.21</c:v>
                </c:pt>
                <c:pt idx="49">
                  <c:v>16.797499999999999</c:v>
                </c:pt>
                <c:pt idx="50">
                  <c:v>0</c:v>
                </c:pt>
                <c:pt idx="51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2026'!$K$6:$K$57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7.92</c:v>
                </c:pt>
                <c:pt idx="6">
                  <c:v>21.119999999999997</c:v>
                </c:pt>
                <c:pt idx="7">
                  <c:v>21.119999999999997</c:v>
                </c:pt>
                <c:pt idx="8">
                  <c:v>23.231999999999999</c:v>
                </c:pt>
                <c:pt idx="9">
                  <c:v>22.175999999999998</c:v>
                </c:pt>
                <c:pt idx="10">
                  <c:v>36.96</c:v>
                </c:pt>
                <c:pt idx="11">
                  <c:v>55.440000000000005</c:v>
                </c:pt>
                <c:pt idx="12">
                  <c:v>96.36</c:v>
                </c:pt>
                <c:pt idx="13">
                  <c:v>89.76</c:v>
                </c:pt>
                <c:pt idx="14">
                  <c:v>58.080000000000005</c:v>
                </c:pt>
                <c:pt idx="15">
                  <c:v>30.36</c:v>
                </c:pt>
                <c:pt idx="16">
                  <c:v>43.56</c:v>
                </c:pt>
                <c:pt idx="17">
                  <c:v>64.415999999999997</c:v>
                </c:pt>
                <c:pt idx="18">
                  <c:v>27.983999999999998</c:v>
                </c:pt>
                <c:pt idx="19">
                  <c:v>21.720000000000002</c:v>
                </c:pt>
                <c:pt idx="20">
                  <c:v>40.128000000000007</c:v>
                </c:pt>
                <c:pt idx="21">
                  <c:v>60.192000000000007</c:v>
                </c:pt>
                <c:pt idx="22">
                  <c:v>26.927999999999997</c:v>
                </c:pt>
                <c:pt idx="23">
                  <c:v>31.152000000000001</c:v>
                </c:pt>
                <c:pt idx="24">
                  <c:v>0</c:v>
                </c:pt>
                <c:pt idx="25">
                  <c:v>21.648000000000003</c:v>
                </c:pt>
                <c:pt idx="26">
                  <c:v>34.320000000000007</c:v>
                </c:pt>
                <c:pt idx="27">
                  <c:v>23</c:v>
                </c:pt>
                <c:pt idx="28">
                  <c:v>39.49</c:v>
                </c:pt>
                <c:pt idx="29">
                  <c:v>49.390000000000008</c:v>
                </c:pt>
                <c:pt idx="30">
                  <c:v>48.730000000000011</c:v>
                </c:pt>
                <c:pt idx="31">
                  <c:v>52.360000000000007</c:v>
                </c:pt>
                <c:pt idx="32">
                  <c:v>47.080000000000005</c:v>
                </c:pt>
                <c:pt idx="33">
                  <c:v>54.120000000000005</c:v>
                </c:pt>
                <c:pt idx="34">
                  <c:v>65.12</c:v>
                </c:pt>
                <c:pt idx="35">
                  <c:v>56.320000000000007</c:v>
                </c:pt>
                <c:pt idx="36">
                  <c:v>54.560000000000009</c:v>
                </c:pt>
                <c:pt idx="37">
                  <c:v>49.280000000000008</c:v>
                </c:pt>
                <c:pt idx="38">
                  <c:v>35.420000000000009</c:v>
                </c:pt>
                <c:pt idx="39">
                  <c:v>62.7</c:v>
                </c:pt>
                <c:pt idx="40">
                  <c:v>38.39</c:v>
                </c:pt>
                <c:pt idx="41">
                  <c:v>31.35</c:v>
                </c:pt>
                <c:pt idx="42">
                  <c:v>33.110000000000007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2026'!$L$6:$L$57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7.92</c:v>
                </c:pt>
                <c:pt idx="6">
                  <c:v>21.119999999999997</c:v>
                </c:pt>
                <c:pt idx="7">
                  <c:v>21.119999999999997</c:v>
                </c:pt>
                <c:pt idx="8">
                  <c:v>34.847999999999999</c:v>
                </c:pt>
                <c:pt idx="9">
                  <c:v>51.744</c:v>
                </c:pt>
                <c:pt idx="10">
                  <c:v>110.88</c:v>
                </c:pt>
                <c:pt idx="11">
                  <c:v>166.32000000000002</c:v>
                </c:pt>
                <c:pt idx="12">
                  <c:v>289.08</c:v>
                </c:pt>
                <c:pt idx="13">
                  <c:v>269.28000000000003</c:v>
                </c:pt>
                <c:pt idx="14">
                  <c:v>174.24</c:v>
                </c:pt>
                <c:pt idx="15">
                  <c:v>91.08</c:v>
                </c:pt>
                <c:pt idx="16">
                  <c:v>130.68</c:v>
                </c:pt>
                <c:pt idx="17">
                  <c:v>257.66399999999999</c:v>
                </c:pt>
                <c:pt idx="18">
                  <c:v>251.85599999999999</c:v>
                </c:pt>
                <c:pt idx="19">
                  <c:v>195.48000000000002</c:v>
                </c:pt>
                <c:pt idx="20">
                  <c:v>361.15200000000004</c:v>
                </c:pt>
                <c:pt idx="21">
                  <c:v>541.72800000000007</c:v>
                </c:pt>
                <c:pt idx="22">
                  <c:v>242.35199999999998</c:v>
                </c:pt>
                <c:pt idx="23">
                  <c:v>280.36799999999999</c:v>
                </c:pt>
                <c:pt idx="24">
                  <c:v>0</c:v>
                </c:pt>
                <c:pt idx="25">
                  <c:v>194.83200000000002</c:v>
                </c:pt>
                <c:pt idx="26">
                  <c:v>308.88000000000005</c:v>
                </c:pt>
                <c:pt idx="27">
                  <c:v>204</c:v>
                </c:pt>
                <c:pt idx="28">
                  <c:v>355.41000000000008</c:v>
                </c:pt>
                <c:pt idx="29">
                  <c:v>444.51000000000005</c:v>
                </c:pt>
                <c:pt idx="30">
                  <c:v>438.57000000000005</c:v>
                </c:pt>
                <c:pt idx="31">
                  <c:v>471.24000000000007</c:v>
                </c:pt>
                <c:pt idx="32">
                  <c:v>423.72</c:v>
                </c:pt>
                <c:pt idx="33">
                  <c:v>487.08000000000004</c:v>
                </c:pt>
                <c:pt idx="34">
                  <c:v>586.08000000000015</c:v>
                </c:pt>
                <c:pt idx="35">
                  <c:v>506.88000000000005</c:v>
                </c:pt>
                <c:pt idx="36">
                  <c:v>491.04000000000008</c:v>
                </c:pt>
                <c:pt idx="37">
                  <c:v>443.52000000000004</c:v>
                </c:pt>
                <c:pt idx="38">
                  <c:v>318.78000000000003</c:v>
                </c:pt>
                <c:pt idx="39">
                  <c:v>564.30000000000007</c:v>
                </c:pt>
                <c:pt idx="40">
                  <c:v>345.51000000000005</c:v>
                </c:pt>
                <c:pt idx="41">
                  <c:v>282.15000000000003</c:v>
                </c:pt>
                <c:pt idx="42">
                  <c:v>297.99000000000007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2026'!$N$6:$N$57</c:f>
              <c:numCache>
                <c:formatCode>#\ ##0_ ;\-#\ ##0\ 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2026'!$O$6:$O$57</c:f>
              <c:numCache>
                <c:formatCode>#\ ##0_ ;\-#\ ##0\ 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2026'!$Q$6:$Q$57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21.12</c:v>
                </c:pt>
                <c:pt idx="5">
                  <c:v>68.64</c:v>
                </c:pt>
                <c:pt idx="6">
                  <c:v>187.44</c:v>
                </c:pt>
                <c:pt idx="7">
                  <c:v>174.59059200000002</c:v>
                </c:pt>
                <c:pt idx="8">
                  <c:v>192.72</c:v>
                </c:pt>
                <c:pt idx="9">
                  <c:v>316.8</c:v>
                </c:pt>
                <c:pt idx="10">
                  <c:v>332.64</c:v>
                </c:pt>
                <c:pt idx="11">
                  <c:v>382.8</c:v>
                </c:pt>
                <c:pt idx="12">
                  <c:v>438.24</c:v>
                </c:pt>
                <c:pt idx="13">
                  <c:v>551.76</c:v>
                </c:pt>
                <c:pt idx="14">
                  <c:v>667.52875199999994</c:v>
                </c:pt>
                <c:pt idx="15">
                  <c:v>916.08</c:v>
                </c:pt>
                <c:pt idx="16">
                  <c:v>1020.021024</c:v>
                </c:pt>
                <c:pt idx="17">
                  <c:v>997.92</c:v>
                </c:pt>
                <c:pt idx="18">
                  <c:v>461.863248</c:v>
                </c:pt>
                <c:pt idx="19">
                  <c:v>335.28</c:v>
                </c:pt>
                <c:pt idx="20">
                  <c:v>188.87088</c:v>
                </c:pt>
                <c:pt idx="21">
                  <c:v>320.025552</c:v>
                </c:pt>
                <c:pt idx="22">
                  <c:v>278.47908000000001</c:v>
                </c:pt>
                <c:pt idx="23">
                  <c:v>377.34523199999995</c:v>
                </c:pt>
                <c:pt idx="24">
                  <c:v>460.73121600000007</c:v>
                </c:pt>
                <c:pt idx="25">
                  <c:v>428.22542399999998</c:v>
                </c:pt>
                <c:pt idx="26">
                  <c:v>203.28</c:v>
                </c:pt>
                <c:pt idx="27">
                  <c:v>260.43547199999995</c:v>
                </c:pt>
                <c:pt idx="28">
                  <c:v>211.41859199999996</c:v>
                </c:pt>
                <c:pt idx="29">
                  <c:v>265.49899200000004</c:v>
                </c:pt>
                <c:pt idx="30">
                  <c:v>172.28692799999999</c:v>
                </c:pt>
                <c:pt idx="31">
                  <c:v>153.12</c:v>
                </c:pt>
                <c:pt idx="32">
                  <c:v>158.4</c:v>
                </c:pt>
                <c:pt idx="33">
                  <c:v>158.4</c:v>
                </c:pt>
                <c:pt idx="34">
                  <c:v>79.2</c:v>
                </c:pt>
                <c:pt idx="35">
                  <c:v>55.44</c:v>
                </c:pt>
                <c:pt idx="36">
                  <c:v>58.08</c:v>
                </c:pt>
                <c:pt idx="37">
                  <c:v>36.96</c:v>
                </c:pt>
                <c:pt idx="38">
                  <c:v>68.64</c:v>
                </c:pt>
                <c:pt idx="39">
                  <c:v>84.48</c:v>
                </c:pt>
                <c:pt idx="40">
                  <c:v>110.88</c:v>
                </c:pt>
                <c:pt idx="41">
                  <c:v>100.32</c:v>
                </c:pt>
                <c:pt idx="42">
                  <c:v>47.52</c:v>
                </c:pt>
                <c:pt idx="43">
                  <c:v>10.56</c:v>
                </c:pt>
                <c:pt idx="44">
                  <c:v>0</c:v>
                </c:pt>
                <c:pt idx="45">
                  <c:v>5.28</c:v>
                </c:pt>
                <c:pt idx="46">
                  <c:v>0</c:v>
                </c:pt>
                <c:pt idx="47">
                  <c:v>0</c:v>
                </c:pt>
                <c:pt idx="48">
                  <c:v>10.56</c:v>
                </c:pt>
                <c:pt idx="49">
                  <c:v>5.28</c:v>
                </c:pt>
                <c:pt idx="50">
                  <c:v>7.92</c:v>
                </c:pt>
                <c:pt idx="51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2026'!$R$6:$R$57</c:f>
              <c:numCache>
                <c:formatCode>#\ ##0_ ;\-#\ ##0\ </c:formatCode>
                <c:ptCount val="52"/>
                <c:pt idx="0">
                  <c:v>21</c:v>
                </c:pt>
                <c:pt idx="1">
                  <c:v>26</c:v>
                </c:pt>
                <c:pt idx="2">
                  <c:v>32</c:v>
                </c:pt>
                <c:pt idx="3">
                  <c:v>21</c:v>
                </c:pt>
                <c:pt idx="4">
                  <c:v>26.400000000000002</c:v>
                </c:pt>
                <c:pt idx="5">
                  <c:v>47.52</c:v>
                </c:pt>
                <c:pt idx="6">
                  <c:v>118.80000000000001</c:v>
                </c:pt>
                <c:pt idx="7">
                  <c:v>261.36</c:v>
                </c:pt>
                <c:pt idx="8">
                  <c:v>419.76000000000005</c:v>
                </c:pt>
                <c:pt idx="9">
                  <c:v>438.24950400000006</c:v>
                </c:pt>
                <c:pt idx="10">
                  <c:v>528</c:v>
                </c:pt>
                <c:pt idx="11">
                  <c:v>1030.9749120000001</c:v>
                </c:pt>
                <c:pt idx="12">
                  <c:v>1263.73632</c:v>
                </c:pt>
                <c:pt idx="13">
                  <c:v>1795.2</c:v>
                </c:pt>
                <c:pt idx="14">
                  <c:v>2185.92</c:v>
                </c:pt>
                <c:pt idx="15">
                  <c:v>2419.8240000000001</c:v>
                </c:pt>
                <c:pt idx="16">
                  <c:v>3054.48</c:v>
                </c:pt>
                <c:pt idx="17">
                  <c:v>3256.253616</c:v>
                </c:pt>
                <c:pt idx="18">
                  <c:v>3210.7680000000005</c:v>
                </c:pt>
                <c:pt idx="19">
                  <c:v>3657.1920000000005</c:v>
                </c:pt>
                <c:pt idx="20">
                  <c:v>4388.4783360000001</c:v>
                </c:pt>
                <c:pt idx="21">
                  <c:v>4850.7277280000017</c:v>
                </c:pt>
                <c:pt idx="22">
                  <c:v>4375.5524560000013</c:v>
                </c:pt>
                <c:pt idx="23">
                  <c:v>4370.8494720000008</c:v>
                </c:pt>
                <c:pt idx="24">
                  <c:v>4792.1204320000006</c:v>
                </c:pt>
                <c:pt idx="25">
                  <c:v>4485.097584000001</c:v>
                </c:pt>
                <c:pt idx="26">
                  <c:v>4616.7290399999993</c:v>
                </c:pt>
                <c:pt idx="27">
                  <c:v>4108.3447679999999</c:v>
                </c:pt>
                <c:pt idx="28">
                  <c:v>4588.737782480167</c:v>
                </c:pt>
                <c:pt idx="29">
                  <c:v>4169.3641440000001</c:v>
                </c:pt>
                <c:pt idx="30">
                  <c:v>4002.7563839999998</c:v>
                </c:pt>
                <c:pt idx="31">
                  <c:v>4114.4400000000005</c:v>
                </c:pt>
                <c:pt idx="32">
                  <c:v>4220.04</c:v>
                </c:pt>
                <c:pt idx="33">
                  <c:v>4239.84</c:v>
                </c:pt>
                <c:pt idx="34">
                  <c:v>3748.8</c:v>
                </c:pt>
                <c:pt idx="35">
                  <c:v>3490.0800000000004</c:v>
                </c:pt>
                <c:pt idx="36">
                  <c:v>3693.36</c:v>
                </c:pt>
                <c:pt idx="37">
                  <c:v>3746.1600000000003</c:v>
                </c:pt>
                <c:pt idx="38">
                  <c:v>3490.0800000000004</c:v>
                </c:pt>
                <c:pt idx="39">
                  <c:v>3004.32</c:v>
                </c:pt>
                <c:pt idx="40">
                  <c:v>1990.5600000000002</c:v>
                </c:pt>
                <c:pt idx="41">
                  <c:v>892.32</c:v>
                </c:pt>
                <c:pt idx="42">
                  <c:v>628.32000000000005</c:v>
                </c:pt>
                <c:pt idx="43">
                  <c:v>332.64000000000004</c:v>
                </c:pt>
                <c:pt idx="44">
                  <c:v>174.24</c:v>
                </c:pt>
                <c:pt idx="45">
                  <c:v>26.400000000000002</c:v>
                </c:pt>
                <c:pt idx="46">
                  <c:v>26.400000000000002</c:v>
                </c:pt>
                <c:pt idx="47">
                  <c:v>15.84</c:v>
                </c:pt>
                <c:pt idx="48">
                  <c:v>15.84</c:v>
                </c:pt>
                <c:pt idx="49">
                  <c:v>10.56</c:v>
                </c:pt>
                <c:pt idx="50">
                  <c:v>15.84</c:v>
                </c:pt>
                <c:pt idx="51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2026'!$U$6:$U$57</c:f>
              <c:numCache>
                <c:formatCode>#\ ##0_ ;\-#\ ##0\ </c:formatCode>
                <c:ptCount val="52"/>
                <c:pt idx="0">
                  <c:v>586.22074999999995</c:v>
                </c:pt>
                <c:pt idx="1">
                  <c:v>520.42200000000003</c:v>
                </c:pt>
                <c:pt idx="2">
                  <c:v>533.42400000000009</c:v>
                </c:pt>
                <c:pt idx="3">
                  <c:v>410.56100000000004</c:v>
                </c:pt>
                <c:pt idx="4">
                  <c:v>320.29500000000002</c:v>
                </c:pt>
                <c:pt idx="5">
                  <c:v>458.54399999999998</c:v>
                </c:pt>
                <c:pt idx="6">
                  <c:v>227.04</c:v>
                </c:pt>
                <c:pt idx="7">
                  <c:v>417.12</c:v>
                </c:pt>
                <c:pt idx="8">
                  <c:v>216.48</c:v>
                </c:pt>
                <c:pt idx="9">
                  <c:v>401.28</c:v>
                </c:pt>
                <c:pt idx="10">
                  <c:v>248.16</c:v>
                </c:pt>
                <c:pt idx="11">
                  <c:v>205.92</c:v>
                </c:pt>
                <c:pt idx="12">
                  <c:v>110.88</c:v>
                </c:pt>
                <c:pt idx="13">
                  <c:v>95.04</c:v>
                </c:pt>
                <c:pt idx="14">
                  <c:v>52.8</c:v>
                </c:pt>
                <c:pt idx="15">
                  <c:v>31.92</c:v>
                </c:pt>
                <c:pt idx="16">
                  <c:v>15.96</c:v>
                </c:pt>
                <c:pt idx="17">
                  <c:v>15.96</c:v>
                </c:pt>
                <c:pt idx="18">
                  <c:v>0</c:v>
                </c:pt>
                <c:pt idx="19">
                  <c:v>0</c:v>
                </c:pt>
                <c:pt idx="35">
                  <c:v>0</c:v>
                </c:pt>
                <c:pt idx="36">
                  <c:v>47.774999999999999</c:v>
                </c:pt>
                <c:pt idx="37">
                  <c:v>159.702</c:v>
                </c:pt>
                <c:pt idx="38">
                  <c:v>274.25749999999999</c:v>
                </c:pt>
                <c:pt idx="39">
                  <c:v>1187.0450000000003</c:v>
                </c:pt>
                <c:pt idx="40">
                  <c:v>1337.1647499999999</c:v>
                </c:pt>
                <c:pt idx="41">
                  <c:v>2000</c:v>
                </c:pt>
                <c:pt idx="42">
                  <c:v>1700</c:v>
                </c:pt>
                <c:pt idx="43">
                  <c:v>1960.2497499999995</c:v>
                </c:pt>
                <c:pt idx="44">
                  <c:v>2154.3737499999993</c:v>
                </c:pt>
                <c:pt idx="45">
                  <c:v>1797.9282499999997</c:v>
                </c:pt>
                <c:pt idx="46">
                  <c:v>1776.1989999999985</c:v>
                </c:pt>
                <c:pt idx="47">
                  <c:v>1396.5649999999991</c:v>
                </c:pt>
                <c:pt idx="48">
                  <c:v>1133.3282499999998</c:v>
                </c:pt>
                <c:pt idx="49">
                  <c:v>1100.7719999999999</c:v>
                </c:pt>
                <c:pt idx="50">
                  <c:v>646.99924999999985</c:v>
                </c:pt>
                <c:pt idx="51">
                  <c:v>886.19100000000014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2026'!$W$6:$W$57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1.5840000000000001</c:v>
                </c:pt>
                <c:pt idx="4">
                  <c:v>0.52800000000000002</c:v>
                </c:pt>
                <c:pt idx="5">
                  <c:v>0.52800000000000002</c:v>
                </c:pt>
                <c:pt idx="6">
                  <c:v>10.295999999999999</c:v>
                </c:pt>
                <c:pt idx="7">
                  <c:v>9.24</c:v>
                </c:pt>
                <c:pt idx="8">
                  <c:v>2.64</c:v>
                </c:pt>
                <c:pt idx="9">
                  <c:v>36.96</c:v>
                </c:pt>
                <c:pt idx="10">
                  <c:v>314.16000000000003</c:v>
                </c:pt>
                <c:pt idx="11">
                  <c:v>406.03199999999998</c:v>
                </c:pt>
                <c:pt idx="12">
                  <c:v>383.59199999999998</c:v>
                </c:pt>
                <c:pt idx="13">
                  <c:v>144.672</c:v>
                </c:pt>
                <c:pt idx="14">
                  <c:v>43.031999999999996</c:v>
                </c:pt>
                <c:pt idx="15">
                  <c:v>172.92</c:v>
                </c:pt>
                <c:pt idx="16">
                  <c:v>223.608</c:v>
                </c:pt>
                <c:pt idx="17">
                  <c:v>95.831999999999994</c:v>
                </c:pt>
                <c:pt idx="18">
                  <c:v>143.61600000000001</c:v>
                </c:pt>
                <c:pt idx="19">
                  <c:v>159.98400000000001</c:v>
                </c:pt>
                <c:pt idx="20">
                  <c:v>167.376</c:v>
                </c:pt>
                <c:pt idx="21">
                  <c:v>114.048</c:v>
                </c:pt>
                <c:pt idx="22">
                  <c:v>160.77600000000001</c:v>
                </c:pt>
                <c:pt idx="23">
                  <c:v>207.24</c:v>
                </c:pt>
                <c:pt idx="24">
                  <c:v>139.91999999999999</c:v>
                </c:pt>
                <c:pt idx="25">
                  <c:v>39.335999999999999</c:v>
                </c:pt>
                <c:pt idx="26">
                  <c:v>227.04</c:v>
                </c:pt>
                <c:pt idx="27">
                  <c:v>217.00800000000001</c:v>
                </c:pt>
                <c:pt idx="28">
                  <c:v>91.08</c:v>
                </c:pt>
                <c:pt idx="29">
                  <c:v>184.536</c:v>
                </c:pt>
                <c:pt idx="30">
                  <c:v>184.27199999999999</c:v>
                </c:pt>
                <c:pt idx="31">
                  <c:v>186.648</c:v>
                </c:pt>
                <c:pt idx="32">
                  <c:v>168.696</c:v>
                </c:pt>
                <c:pt idx="33">
                  <c:v>148.89599999999999</c:v>
                </c:pt>
                <c:pt idx="34">
                  <c:v>145.72800000000001</c:v>
                </c:pt>
                <c:pt idx="35">
                  <c:v>142.29599999999999</c:v>
                </c:pt>
                <c:pt idx="36">
                  <c:v>123.024</c:v>
                </c:pt>
                <c:pt idx="37">
                  <c:v>132.792</c:v>
                </c:pt>
                <c:pt idx="38">
                  <c:v>19.271999999999998</c:v>
                </c:pt>
                <c:pt idx="39">
                  <c:v>5.28</c:v>
                </c:pt>
                <c:pt idx="40">
                  <c:v>5.28</c:v>
                </c:pt>
                <c:pt idx="41">
                  <c:v>5.28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10.56</c:v>
                </c:pt>
                <c:pt idx="48">
                  <c:v>10.56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2026'!$X$6:$X$57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0.79200000000000004</c:v>
                </c:pt>
                <c:pt idx="7">
                  <c:v>1.5840000000000001</c:v>
                </c:pt>
                <c:pt idx="8">
                  <c:v>7.92</c:v>
                </c:pt>
                <c:pt idx="9">
                  <c:v>10.56</c:v>
                </c:pt>
                <c:pt idx="10">
                  <c:v>0</c:v>
                </c:pt>
                <c:pt idx="11">
                  <c:v>295.416</c:v>
                </c:pt>
                <c:pt idx="12">
                  <c:v>546.48</c:v>
                </c:pt>
                <c:pt idx="13">
                  <c:v>534.86400000000003</c:v>
                </c:pt>
                <c:pt idx="14">
                  <c:v>343.72800000000001</c:v>
                </c:pt>
                <c:pt idx="15">
                  <c:v>754.24800000000005</c:v>
                </c:pt>
                <c:pt idx="16">
                  <c:v>1611.4559999999999</c:v>
                </c:pt>
                <c:pt idx="17">
                  <c:v>1249.5119999999999</c:v>
                </c:pt>
                <c:pt idx="18">
                  <c:v>986.04</c:v>
                </c:pt>
                <c:pt idx="19">
                  <c:v>768.24</c:v>
                </c:pt>
                <c:pt idx="20">
                  <c:v>1127.0160000000001</c:v>
                </c:pt>
                <c:pt idx="21">
                  <c:v>570.76800000000003</c:v>
                </c:pt>
                <c:pt idx="22">
                  <c:v>282.48</c:v>
                </c:pt>
                <c:pt idx="23">
                  <c:v>378.57600000000002</c:v>
                </c:pt>
                <c:pt idx="24">
                  <c:v>369.6</c:v>
                </c:pt>
                <c:pt idx="25">
                  <c:v>26.4</c:v>
                </c:pt>
                <c:pt idx="26">
                  <c:v>367.75200000000001</c:v>
                </c:pt>
                <c:pt idx="27">
                  <c:v>386.76</c:v>
                </c:pt>
                <c:pt idx="28">
                  <c:v>133.84800000000001</c:v>
                </c:pt>
                <c:pt idx="29">
                  <c:v>235.488</c:v>
                </c:pt>
                <c:pt idx="30">
                  <c:v>293.56799999999998</c:v>
                </c:pt>
                <c:pt idx="31">
                  <c:v>246.31200000000001</c:v>
                </c:pt>
                <c:pt idx="32">
                  <c:v>252.12</c:v>
                </c:pt>
                <c:pt idx="33">
                  <c:v>251.328</c:v>
                </c:pt>
                <c:pt idx="34">
                  <c:v>319.44</c:v>
                </c:pt>
                <c:pt idx="35">
                  <c:v>326.04000000000002</c:v>
                </c:pt>
                <c:pt idx="36">
                  <c:v>352.96800000000002</c:v>
                </c:pt>
                <c:pt idx="37">
                  <c:v>291.72000000000003</c:v>
                </c:pt>
                <c:pt idx="38">
                  <c:v>387.024</c:v>
                </c:pt>
                <c:pt idx="39">
                  <c:v>393.36</c:v>
                </c:pt>
                <c:pt idx="40">
                  <c:v>374.35199999999998</c:v>
                </c:pt>
                <c:pt idx="41">
                  <c:v>306.76799999999997</c:v>
                </c:pt>
                <c:pt idx="42">
                  <c:v>269.80799999999999</c:v>
                </c:pt>
                <c:pt idx="43">
                  <c:v>286.96800000000002</c:v>
                </c:pt>
                <c:pt idx="44">
                  <c:v>246.048</c:v>
                </c:pt>
                <c:pt idx="45">
                  <c:v>115.63200000000001</c:v>
                </c:pt>
                <c:pt idx="46">
                  <c:v>90.816000000000003</c:v>
                </c:pt>
                <c:pt idx="47">
                  <c:v>10.295999999999999</c:v>
                </c:pt>
                <c:pt idx="48">
                  <c:v>2.3759999999999999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2026'!$AA$6:$AA$57</c:f>
              <c:numCache>
                <c:formatCode>#\ ##0_ ;\-#\ ##0\ </c:formatCode>
                <c:ptCount val="52"/>
                <c:pt idx="0">
                  <c:v>124.5</c:v>
                </c:pt>
                <c:pt idx="1">
                  <c:v>436</c:v>
                </c:pt>
                <c:pt idx="2">
                  <c:v>1142.5</c:v>
                </c:pt>
                <c:pt idx="3">
                  <c:v>124.396</c:v>
                </c:pt>
                <c:pt idx="4">
                  <c:v>436.01749999999998</c:v>
                </c:pt>
                <c:pt idx="5">
                  <c:v>1142.5</c:v>
                </c:pt>
                <c:pt idx="6">
                  <c:v>981</c:v>
                </c:pt>
                <c:pt idx="7">
                  <c:v>1778.75</c:v>
                </c:pt>
                <c:pt idx="8">
                  <c:v>1494.25</c:v>
                </c:pt>
                <c:pt idx="9">
                  <c:v>1036.75</c:v>
                </c:pt>
                <c:pt idx="10">
                  <c:v>1164</c:v>
                </c:pt>
                <c:pt idx="11">
                  <c:v>891.25</c:v>
                </c:pt>
                <c:pt idx="12">
                  <c:v>954.75</c:v>
                </c:pt>
                <c:pt idx="13">
                  <c:v>699.75</c:v>
                </c:pt>
                <c:pt idx="14">
                  <c:v>719.5</c:v>
                </c:pt>
                <c:pt idx="15">
                  <c:v>628.25</c:v>
                </c:pt>
                <c:pt idx="16">
                  <c:v>363.5</c:v>
                </c:pt>
                <c:pt idx="17">
                  <c:v>301.75</c:v>
                </c:pt>
                <c:pt idx="18">
                  <c:v>369</c:v>
                </c:pt>
                <c:pt idx="19">
                  <c:v>272.25</c:v>
                </c:pt>
                <c:pt idx="20">
                  <c:v>350</c:v>
                </c:pt>
                <c:pt idx="21">
                  <c:v>283.75</c:v>
                </c:pt>
                <c:pt idx="22">
                  <c:v>251</c:v>
                </c:pt>
                <c:pt idx="23">
                  <c:v>154</c:v>
                </c:pt>
                <c:pt idx="24">
                  <c:v>214</c:v>
                </c:pt>
                <c:pt idx="25">
                  <c:v>149.5</c:v>
                </c:pt>
                <c:pt idx="26">
                  <c:v>130.5</c:v>
                </c:pt>
                <c:pt idx="27">
                  <c:v>120.75</c:v>
                </c:pt>
                <c:pt idx="28">
                  <c:v>103.5</c:v>
                </c:pt>
                <c:pt idx="29">
                  <c:v>86.25</c:v>
                </c:pt>
                <c:pt idx="30">
                  <c:v>103.5</c:v>
                </c:pt>
                <c:pt idx="31">
                  <c:v>465.75</c:v>
                </c:pt>
                <c:pt idx="32">
                  <c:v>546.25</c:v>
                </c:pt>
                <c:pt idx="33">
                  <c:v>442.75</c:v>
                </c:pt>
                <c:pt idx="34">
                  <c:v>517.5</c:v>
                </c:pt>
                <c:pt idx="35">
                  <c:v>448.5</c:v>
                </c:pt>
                <c:pt idx="36">
                  <c:v>471.5</c:v>
                </c:pt>
                <c:pt idx="37">
                  <c:v>615.25</c:v>
                </c:pt>
                <c:pt idx="38">
                  <c:v>552</c:v>
                </c:pt>
                <c:pt idx="39">
                  <c:v>626.75</c:v>
                </c:pt>
                <c:pt idx="40">
                  <c:v>632.5</c:v>
                </c:pt>
                <c:pt idx="41">
                  <c:v>638.25</c:v>
                </c:pt>
                <c:pt idx="42">
                  <c:v>667</c:v>
                </c:pt>
                <c:pt idx="43">
                  <c:v>908.5</c:v>
                </c:pt>
                <c:pt idx="44">
                  <c:v>879.75</c:v>
                </c:pt>
                <c:pt idx="45">
                  <c:v>977.5</c:v>
                </c:pt>
                <c:pt idx="46">
                  <c:v>977.5</c:v>
                </c:pt>
                <c:pt idx="47">
                  <c:v>943</c:v>
                </c:pt>
                <c:pt idx="48">
                  <c:v>931.5</c:v>
                </c:pt>
                <c:pt idx="49">
                  <c:v>960.25</c:v>
                </c:pt>
                <c:pt idx="50">
                  <c:v>914.25</c:v>
                </c:pt>
                <c:pt idx="51">
                  <c:v>937.25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2026'!$AC$6:$AC$57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2026'!$AD$6:$AD$57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96</c:v>
                </c:pt>
                <c:pt idx="12">
                  <c:v>288</c:v>
                </c:pt>
                <c:pt idx="13">
                  <c:v>408.75</c:v>
                </c:pt>
                <c:pt idx="14">
                  <c:v>421</c:v>
                </c:pt>
                <c:pt idx="15">
                  <c:v>561.25</c:v>
                </c:pt>
                <c:pt idx="16">
                  <c:v>561.25</c:v>
                </c:pt>
                <c:pt idx="17">
                  <c:v>878.5</c:v>
                </c:pt>
                <c:pt idx="18">
                  <c:v>835.75</c:v>
                </c:pt>
                <c:pt idx="19">
                  <c:v>768.5</c:v>
                </c:pt>
                <c:pt idx="20">
                  <c:v>640.5</c:v>
                </c:pt>
                <c:pt idx="21">
                  <c:v>500.25</c:v>
                </c:pt>
                <c:pt idx="22">
                  <c:v>427</c:v>
                </c:pt>
                <c:pt idx="23">
                  <c:v>457.5</c:v>
                </c:pt>
                <c:pt idx="24">
                  <c:v>445.25</c:v>
                </c:pt>
                <c:pt idx="25">
                  <c:v>112.5</c:v>
                </c:pt>
                <c:pt idx="26">
                  <c:v>73.25</c:v>
                </c:pt>
                <c:pt idx="27">
                  <c:v>85.5</c:v>
                </c:pt>
                <c:pt idx="28">
                  <c:v>91.5</c:v>
                </c:pt>
                <c:pt idx="29">
                  <c:v>24.5</c:v>
                </c:pt>
                <c:pt idx="30">
                  <c:v>24.5</c:v>
                </c:pt>
                <c:pt idx="31">
                  <c:v>24.5</c:v>
                </c:pt>
                <c:pt idx="32">
                  <c:v>24.5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ser>
          <c:idx val="18"/>
          <c:order val="18"/>
          <c:tx>
            <c:v>Morocco Green</c:v>
          </c:tx>
          <c:invertIfNegative val="0"/>
          <c:val>
            <c:numRef>
              <c:f>'Data 2026'!$AF$6:$AF$57</c:f>
              <c:numCache>
                <c:formatCode>#\ ##0_ ;\-#\ 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7-4972-8EB7-D4C5E088C33F}"/>
            </c:ext>
          </c:extLst>
        </c:ser>
        <c:ser>
          <c:idx val="19"/>
          <c:order val="19"/>
          <c:tx>
            <c:v>Morocco Hass</c:v>
          </c:tx>
          <c:spPr>
            <a:ln w="12700">
              <a:solidFill>
                <a:schemeClr val="tx1"/>
              </a:solidFill>
            </a:ln>
          </c:spPr>
          <c:invertIfNegative val="0"/>
          <c:val>
            <c:numRef>
              <c:f>'Data 2026'!$AG$6:$AG$57</c:f>
              <c:numCache>
                <c:formatCode>#\ ##0_ ;\-#\ ##0\ </c:formatCode>
                <c:ptCount val="52"/>
                <c:pt idx="0">
                  <c:v>650</c:v>
                </c:pt>
                <c:pt idx="1">
                  <c:v>750</c:v>
                </c:pt>
                <c:pt idx="2">
                  <c:v>800</c:v>
                </c:pt>
                <c:pt idx="3">
                  <c:v>750</c:v>
                </c:pt>
                <c:pt idx="4">
                  <c:v>500</c:v>
                </c:pt>
                <c:pt idx="5">
                  <c:v>600</c:v>
                </c:pt>
                <c:pt idx="6">
                  <c:v>600</c:v>
                </c:pt>
                <c:pt idx="7">
                  <c:v>800</c:v>
                </c:pt>
                <c:pt idx="8">
                  <c:v>800</c:v>
                </c:pt>
                <c:pt idx="9">
                  <c:v>550</c:v>
                </c:pt>
                <c:pt idx="10">
                  <c:v>300</c:v>
                </c:pt>
                <c:pt idx="11">
                  <c:v>200</c:v>
                </c:pt>
                <c:pt idx="12">
                  <c:v>100</c:v>
                </c:pt>
                <c:pt idx="13">
                  <c:v>63.36</c:v>
                </c:pt>
                <c:pt idx="14">
                  <c:v>31.68</c:v>
                </c:pt>
                <c:pt idx="15">
                  <c:v>26.4</c:v>
                </c:pt>
                <c:pt idx="16">
                  <c:v>10.56</c:v>
                </c:pt>
                <c:pt idx="17">
                  <c:v>0</c:v>
                </c:pt>
                <c:pt idx="44">
                  <c:v>52.8</c:v>
                </c:pt>
                <c:pt idx="45">
                  <c:v>264</c:v>
                </c:pt>
                <c:pt idx="46">
                  <c:v>264</c:v>
                </c:pt>
                <c:pt idx="47">
                  <c:v>268.27999999999997</c:v>
                </c:pt>
                <c:pt idx="48">
                  <c:v>269</c:v>
                </c:pt>
                <c:pt idx="49">
                  <c:v>269</c:v>
                </c:pt>
                <c:pt idx="50">
                  <c:v>264</c:v>
                </c:pt>
                <c:pt idx="5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7-4972-8EB7-D4C5E088C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70093687840589436"/>
          <c:h val="0.173018858004844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2025 and 2026 greenskin supply to the EU &amp; UK (updated</a:t>
            </a:r>
            <a:r>
              <a:rPr lang="en-ZA" sz="1400" baseline="0">
                <a:latin typeface="+mn-lt"/>
              </a:rPr>
              <a:t> 10/07</a:t>
            </a:r>
            <a:r>
              <a:rPr lang="en-ZA" sz="1400">
                <a:latin typeface="+mn-lt"/>
              </a:rPr>
              <a:t>/2026)</a:t>
            </a:r>
          </a:p>
        </c:rich>
      </c:tx>
      <c:layout>
        <c:manualLayout>
          <c:xMode val="edge"/>
          <c:yMode val="edge"/>
          <c:x val="0.1768757126567845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903189410331688E-2"/>
          <c:y val="0.1333832280865882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2025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25'!$AK$5:$AK$56</c:f>
              <c:numCache>
                <c:formatCode>0</c:formatCode>
                <c:ptCount val="52"/>
                <c:pt idx="0">
                  <c:v>519.29</c:v>
                </c:pt>
                <c:pt idx="1">
                  <c:v>350.3</c:v>
                </c:pt>
                <c:pt idx="2">
                  <c:v>456.72</c:v>
                </c:pt>
                <c:pt idx="3">
                  <c:v>550.51</c:v>
                </c:pt>
                <c:pt idx="4">
                  <c:v>496.4</c:v>
                </c:pt>
                <c:pt idx="5">
                  <c:v>484.37</c:v>
                </c:pt>
                <c:pt idx="6">
                  <c:v>576.47</c:v>
                </c:pt>
                <c:pt idx="7">
                  <c:v>557.24800000000005</c:v>
                </c:pt>
                <c:pt idx="8">
                  <c:v>522.21987999999999</c:v>
                </c:pt>
                <c:pt idx="9">
                  <c:v>489.74484799999999</c:v>
                </c:pt>
                <c:pt idx="10">
                  <c:v>584.49318400000004</c:v>
                </c:pt>
                <c:pt idx="11">
                  <c:v>455.99385599999999</c:v>
                </c:pt>
                <c:pt idx="12">
                  <c:v>733.05406400000004</c:v>
                </c:pt>
                <c:pt idx="13">
                  <c:v>1051.5904639999999</c:v>
                </c:pt>
                <c:pt idx="14">
                  <c:v>1224.956496</c:v>
                </c:pt>
                <c:pt idx="15">
                  <c:v>1108.96496</c:v>
                </c:pt>
                <c:pt idx="16">
                  <c:v>859.94112000000007</c:v>
                </c:pt>
                <c:pt idx="17">
                  <c:v>992.15182400000003</c:v>
                </c:pt>
                <c:pt idx="18">
                  <c:v>654.01888000000008</c:v>
                </c:pt>
                <c:pt idx="19">
                  <c:v>829.88912000000005</c:v>
                </c:pt>
                <c:pt idx="20">
                  <c:v>681.58399999999995</c:v>
                </c:pt>
                <c:pt idx="21">
                  <c:v>718.06203200000004</c:v>
                </c:pt>
                <c:pt idx="22">
                  <c:v>821.3932319999999</c:v>
                </c:pt>
                <c:pt idx="23">
                  <c:v>703.29600000000005</c:v>
                </c:pt>
                <c:pt idx="24">
                  <c:v>434.58000000000004</c:v>
                </c:pt>
                <c:pt idx="25">
                  <c:v>446.28264000000001</c:v>
                </c:pt>
                <c:pt idx="26">
                  <c:v>566.59199999999998</c:v>
                </c:pt>
                <c:pt idx="27">
                  <c:v>532.26800000000003</c:v>
                </c:pt>
                <c:pt idx="28">
                  <c:v>476.25199999999995</c:v>
                </c:pt>
                <c:pt idx="29">
                  <c:v>711.76400000000012</c:v>
                </c:pt>
                <c:pt idx="30">
                  <c:v>529.26800000000003</c:v>
                </c:pt>
                <c:pt idx="31">
                  <c:v>341.69600000000003</c:v>
                </c:pt>
                <c:pt idx="32">
                  <c:v>342.70400000000001</c:v>
                </c:pt>
                <c:pt idx="33">
                  <c:v>296.04000000000002</c:v>
                </c:pt>
                <c:pt idx="34">
                  <c:v>251.58199999999999</c:v>
                </c:pt>
                <c:pt idx="35">
                  <c:v>264.86599999999999</c:v>
                </c:pt>
                <c:pt idx="36">
                  <c:v>386.476</c:v>
                </c:pt>
                <c:pt idx="37">
                  <c:v>644.81399999999996</c:v>
                </c:pt>
                <c:pt idx="38">
                  <c:v>867.62200000000007</c:v>
                </c:pt>
                <c:pt idx="39">
                  <c:v>632.73</c:v>
                </c:pt>
                <c:pt idx="40">
                  <c:v>602.29399999999998</c:v>
                </c:pt>
                <c:pt idx="41">
                  <c:v>561.87999999999988</c:v>
                </c:pt>
                <c:pt idx="42">
                  <c:v>472.12</c:v>
                </c:pt>
                <c:pt idx="43">
                  <c:v>682.06</c:v>
                </c:pt>
                <c:pt idx="44">
                  <c:v>743.25</c:v>
                </c:pt>
                <c:pt idx="45">
                  <c:v>649.03</c:v>
                </c:pt>
                <c:pt idx="46">
                  <c:v>783.5</c:v>
                </c:pt>
                <c:pt idx="47">
                  <c:v>563.75</c:v>
                </c:pt>
                <c:pt idx="48">
                  <c:v>668.06</c:v>
                </c:pt>
                <c:pt idx="49">
                  <c:v>628.78</c:v>
                </c:pt>
                <c:pt idx="50">
                  <c:v>654.66999999999996</c:v>
                </c:pt>
                <c:pt idx="51">
                  <c:v>425.2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2026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2026'!$AI$6:$AI$57</c:f>
              <c:numCache>
                <c:formatCode>#\ ##0_ ;\-#\ ##0\ </c:formatCode>
                <c:ptCount val="52"/>
                <c:pt idx="0">
                  <c:v>605.25</c:v>
                </c:pt>
                <c:pt idx="1">
                  <c:v>447.5</c:v>
                </c:pt>
                <c:pt idx="2">
                  <c:v>571.5</c:v>
                </c:pt>
                <c:pt idx="3">
                  <c:v>619.08399999999995</c:v>
                </c:pt>
                <c:pt idx="4">
                  <c:v>557.39800000000002</c:v>
                </c:pt>
                <c:pt idx="5">
                  <c:v>637.83799999999997</c:v>
                </c:pt>
                <c:pt idx="6">
                  <c:v>831.35599999999999</c:v>
                </c:pt>
                <c:pt idx="7">
                  <c:v>729.70059200000003</c:v>
                </c:pt>
                <c:pt idx="8">
                  <c:v>748.34199999999998</c:v>
                </c:pt>
                <c:pt idx="9">
                  <c:v>755.93600000000004</c:v>
                </c:pt>
                <c:pt idx="10">
                  <c:v>982.51</c:v>
                </c:pt>
                <c:pt idx="11">
                  <c:v>1116.2719999999999</c:v>
                </c:pt>
                <c:pt idx="12">
                  <c:v>1053.692</c:v>
                </c:pt>
                <c:pt idx="13">
                  <c:v>802.19200000000001</c:v>
                </c:pt>
                <c:pt idx="14">
                  <c:v>813.39075200000002</c:v>
                </c:pt>
                <c:pt idx="15">
                  <c:v>1125.6600000000001</c:v>
                </c:pt>
                <c:pt idx="16">
                  <c:v>1288.0890239999999</c:v>
                </c:pt>
                <c:pt idx="17">
                  <c:v>1158.1680000000001</c:v>
                </c:pt>
                <c:pt idx="18">
                  <c:v>634.363248</c:v>
                </c:pt>
                <c:pt idx="19">
                  <c:v>516.98400000000004</c:v>
                </c:pt>
                <c:pt idx="20">
                  <c:v>396.37488000000002</c:v>
                </c:pt>
                <c:pt idx="21">
                  <c:v>494.26555200000001</c:v>
                </c:pt>
                <c:pt idx="22">
                  <c:v>466.18308000000002</c:v>
                </c:pt>
                <c:pt idx="23">
                  <c:v>615.73723199999995</c:v>
                </c:pt>
                <c:pt idx="24">
                  <c:v>600.65121600000009</c:v>
                </c:pt>
                <c:pt idx="25">
                  <c:v>489.20942400000001</c:v>
                </c:pt>
                <c:pt idx="26">
                  <c:v>464.64</c:v>
                </c:pt>
                <c:pt idx="27">
                  <c:v>500.44347199999993</c:v>
                </c:pt>
                <c:pt idx="28">
                  <c:v>341.98859199999998</c:v>
                </c:pt>
                <c:pt idx="29">
                  <c:v>499.42499200000003</c:v>
                </c:pt>
                <c:pt idx="30">
                  <c:v>405.288928</c:v>
                </c:pt>
                <c:pt idx="31">
                  <c:v>392.12800000000004</c:v>
                </c:pt>
                <c:pt idx="32">
                  <c:v>374.17600000000004</c:v>
                </c:pt>
                <c:pt idx="33">
                  <c:v>361.416</c:v>
                </c:pt>
                <c:pt idx="34">
                  <c:v>333.798</c:v>
                </c:pt>
                <c:pt idx="35">
                  <c:v>366.346</c:v>
                </c:pt>
                <c:pt idx="36">
                  <c:v>438.16399999999999</c:v>
                </c:pt>
                <c:pt idx="37">
                  <c:v>752.78200000000004</c:v>
                </c:pt>
                <c:pt idx="38">
                  <c:v>847.08199999999999</c:v>
                </c:pt>
                <c:pt idx="39">
                  <c:v>643.71</c:v>
                </c:pt>
                <c:pt idx="40">
                  <c:v>610.79999999999995</c:v>
                </c:pt>
                <c:pt idx="41">
                  <c:v>559.45000000000005</c:v>
                </c:pt>
                <c:pt idx="42">
                  <c:v>475.13</c:v>
                </c:pt>
                <c:pt idx="43">
                  <c:v>682.06</c:v>
                </c:pt>
                <c:pt idx="44">
                  <c:v>743.25</c:v>
                </c:pt>
                <c:pt idx="45">
                  <c:v>649.03</c:v>
                </c:pt>
                <c:pt idx="46">
                  <c:v>783.5</c:v>
                </c:pt>
                <c:pt idx="47">
                  <c:v>574.30999999999995</c:v>
                </c:pt>
                <c:pt idx="48">
                  <c:v>678.61999999999989</c:v>
                </c:pt>
                <c:pt idx="49">
                  <c:v>587.38</c:v>
                </c:pt>
                <c:pt idx="50">
                  <c:v>620.16999999999996</c:v>
                </c:pt>
                <c:pt idx="51">
                  <c:v>447.9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400">
                <a:latin typeface="+mn-lt"/>
              </a:rPr>
              <a:t>Comparison of 2025 and 2026 Hass to the EU &amp; UK (updated 10/07/2026)</a:t>
            </a:r>
          </a:p>
        </c:rich>
      </c:tx>
      <c:layout>
        <c:manualLayout>
          <c:xMode val="edge"/>
          <c:yMode val="edge"/>
          <c:x val="0.17388380185508487"/>
          <c:y val="1.842232956174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2025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25'!$AL$5:$AL$56</c:f>
              <c:numCache>
                <c:formatCode>0</c:formatCode>
                <c:ptCount val="52"/>
                <c:pt idx="0">
                  <c:v>2545.1455000000005</c:v>
                </c:pt>
                <c:pt idx="1">
                  <c:v>2596.4079999999994</c:v>
                </c:pt>
                <c:pt idx="2">
                  <c:v>3013.1150000000002</c:v>
                </c:pt>
                <c:pt idx="3">
                  <c:v>3041.6693499999997</c:v>
                </c:pt>
                <c:pt idx="4">
                  <c:v>3122.7047500000003</c:v>
                </c:pt>
                <c:pt idx="5">
                  <c:v>3857.5535</c:v>
                </c:pt>
                <c:pt idx="6">
                  <c:v>3734.4807499999997</c:v>
                </c:pt>
                <c:pt idx="7">
                  <c:v>3930.7761599999999</c:v>
                </c:pt>
                <c:pt idx="8">
                  <c:v>3836.2982499999998</c:v>
                </c:pt>
                <c:pt idx="9">
                  <c:v>3526.393</c:v>
                </c:pt>
                <c:pt idx="10">
                  <c:v>4407.2325000000001</c:v>
                </c:pt>
                <c:pt idx="11">
                  <c:v>3251.0204440000002</c:v>
                </c:pt>
                <c:pt idx="12">
                  <c:v>3829.8022500000002</c:v>
                </c:pt>
                <c:pt idx="13">
                  <c:v>4058.6425000000004</c:v>
                </c:pt>
                <c:pt idx="14">
                  <c:v>5049.5228459999998</c:v>
                </c:pt>
                <c:pt idx="15">
                  <c:v>5452.460932</c:v>
                </c:pt>
                <c:pt idx="16">
                  <c:v>5880.5913260000007</c:v>
                </c:pt>
                <c:pt idx="17">
                  <c:v>5858.0109251551212</c:v>
                </c:pt>
                <c:pt idx="18">
                  <c:v>5394.4739843102425</c:v>
                </c:pt>
                <c:pt idx="19">
                  <c:v>5465.5867499999995</c:v>
                </c:pt>
                <c:pt idx="20">
                  <c:v>4822.4641920000004</c:v>
                </c:pt>
                <c:pt idx="21">
                  <c:v>5221.8898048939336</c:v>
                </c:pt>
                <c:pt idx="22">
                  <c:v>4462.0081234653626</c:v>
                </c:pt>
                <c:pt idx="23">
                  <c:v>4908.6719702345927</c:v>
                </c:pt>
                <c:pt idx="24">
                  <c:v>5473.657855461538</c:v>
                </c:pt>
                <c:pt idx="25">
                  <c:v>5776.5929920000008</c:v>
                </c:pt>
                <c:pt idx="26">
                  <c:v>5746.1209519999993</c:v>
                </c:pt>
                <c:pt idx="27">
                  <c:v>5872.2705443478271</c:v>
                </c:pt>
                <c:pt idx="28">
                  <c:v>5041.5535652173921</c:v>
                </c:pt>
                <c:pt idx="29">
                  <c:v>5846.0490893913047</c:v>
                </c:pt>
                <c:pt idx="30">
                  <c:v>5546.7474899999988</c:v>
                </c:pt>
                <c:pt idx="31">
                  <c:v>5442.4041006204825</c:v>
                </c:pt>
                <c:pt idx="32">
                  <c:v>5239.2376956521739</c:v>
                </c:pt>
                <c:pt idx="33">
                  <c:v>5202.8015000000014</c:v>
                </c:pt>
                <c:pt idx="34">
                  <c:v>4697.8695000000007</c:v>
                </c:pt>
                <c:pt idx="35">
                  <c:v>4195.8322500000004</c:v>
                </c:pt>
                <c:pt idx="36">
                  <c:v>4859.0840000000007</c:v>
                </c:pt>
                <c:pt idx="37">
                  <c:v>4983.8135000000002</c:v>
                </c:pt>
                <c:pt idx="38">
                  <c:v>5652.0302999999994</c:v>
                </c:pt>
                <c:pt idx="39">
                  <c:v>5979.415500000001</c:v>
                </c:pt>
                <c:pt idx="40">
                  <c:v>6133.6935000000003</c:v>
                </c:pt>
                <c:pt idx="41">
                  <c:v>6860.4549000000006</c:v>
                </c:pt>
                <c:pt idx="42">
                  <c:v>4459.0421999999999</c:v>
                </c:pt>
                <c:pt idx="43">
                  <c:v>4447.8152499999997</c:v>
                </c:pt>
                <c:pt idx="44">
                  <c:v>4457.1729999999989</c:v>
                </c:pt>
                <c:pt idx="45">
                  <c:v>3990.0222499999995</c:v>
                </c:pt>
                <c:pt idx="46">
                  <c:v>4376.2407499999981</c:v>
                </c:pt>
                <c:pt idx="47">
                  <c:v>3872.4274999999998</c:v>
                </c:pt>
                <c:pt idx="48">
                  <c:v>4028.2855</c:v>
                </c:pt>
                <c:pt idx="49">
                  <c:v>4124.8462500000005</c:v>
                </c:pt>
                <c:pt idx="50">
                  <c:v>3712.0772500000003</c:v>
                </c:pt>
                <c:pt idx="51">
                  <c:v>3994.9727500000004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2026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2026'!$AJ$6:$AJ$57</c:f>
              <c:numCache>
                <c:formatCode>#\ ##0_ ;\-#\ ##0\ </c:formatCode>
                <c:ptCount val="52"/>
                <c:pt idx="0">
                  <c:v>2938.9257499999999</c:v>
                </c:pt>
                <c:pt idx="1">
                  <c:v>3307.0219999999999</c:v>
                </c:pt>
                <c:pt idx="2">
                  <c:v>4369.5140000000001</c:v>
                </c:pt>
                <c:pt idx="3">
                  <c:v>3575.6570000000002</c:v>
                </c:pt>
                <c:pt idx="4">
                  <c:v>3528.6125000000002</c:v>
                </c:pt>
                <c:pt idx="5">
                  <c:v>4616.2039999999997</c:v>
                </c:pt>
                <c:pt idx="6">
                  <c:v>4233.6594999999998</c:v>
                </c:pt>
                <c:pt idx="7">
                  <c:v>5670.7340000000004</c:v>
                </c:pt>
                <c:pt idx="8">
                  <c:v>5252.7605000000003</c:v>
                </c:pt>
                <c:pt idx="9">
                  <c:v>4864.3635040000008</c:v>
                </c:pt>
                <c:pt idx="10">
                  <c:v>4871.5249999999996</c:v>
                </c:pt>
                <c:pt idx="11">
                  <c:v>5334.3659120000002</c:v>
                </c:pt>
                <c:pt idx="12">
                  <c:v>5637.5813200000002</c:v>
                </c:pt>
                <c:pt idx="13">
                  <c:v>5754.8640000000005</c:v>
                </c:pt>
                <c:pt idx="14">
                  <c:v>5099.6455000000005</c:v>
                </c:pt>
                <c:pt idx="15">
                  <c:v>5222.2294999999995</c:v>
                </c:pt>
                <c:pt idx="16">
                  <c:v>6161.9260000000004</c:v>
                </c:pt>
                <c:pt idx="17">
                  <c:v>6167.0021159999997</c:v>
                </c:pt>
                <c:pt idx="18">
                  <c:v>5866.6190000000006</c:v>
                </c:pt>
                <c:pt idx="19">
                  <c:v>5830.442</c:v>
                </c:pt>
                <c:pt idx="20">
                  <c:v>6995.8463360000005</c:v>
                </c:pt>
                <c:pt idx="21">
                  <c:v>6827.8287280000022</c:v>
                </c:pt>
                <c:pt idx="22">
                  <c:v>5611.6844560000009</c:v>
                </c:pt>
                <c:pt idx="23">
                  <c:v>5641.2934720000012</c:v>
                </c:pt>
                <c:pt idx="24">
                  <c:v>5820.9854320000013</c:v>
                </c:pt>
                <c:pt idx="25">
                  <c:v>4968.329584000001</c:v>
                </c:pt>
                <c:pt idx="26">
                  <c:v>5501.6860399999996</c:v>
                </c:pt>
                <c:pt idx="27">
                  <c:v>4905.3822680000003</c:v>
                </c:pt>
                <c:pt idx="28">
                  <c:v>5272.9957824801668</c:v>
                </c:pt>
                <c:pt idx="29">
                  <c:v>4966.1121440000006</c:v>
                </c:pt>
                <c:pt idx="30">
                  <c:v>4862.8943840000002</c:v>
                </c:pt>
                <c:pt idx="31">
                  <c:v>5322.2420000000002</c:v>
                </c:pt>
                <c:pt idx="32">
                  <c:v>5466.63</c:v>
                </c:pt>
                <c:pt idx="33">
                  <c:v>5420.9980000000005</c:v>
                </c:pt>
                <c:pt idx="34">
                  <c:v>5171.82</c:v>
                </c:pt>
                <c:pt idx="35">
                  <c:v>4771.5000000000009</c:v>
                </c:pt>
                <c:pt idx="36">
                  <c:v>5061.0554999999995</c:v>
                </c:pt>
                <c:pt idx="37">
                  <c:v>5261.7270000000008</c:v>
                </c:pt>
                <c:pt idx="38">
                  <c:v>5036.4265000000005</c:v>
                </c:pt>
                <c:pt idx="39">
                  <c:v>5803.6975000000002</c:v>
                </c:pt>
                <c:pt idx="40">
                  <c:v>4810.6167500000001</c:v>
                </c:pt>
                <c:pt idx="41">
                  <c:v>4500.7280000000001</c:v>
                </c:pt>
                <c:pt idx="42">
                  <c:v>4015.2155000000002</c:v>
                </c:pt>
                <c:pt idx="43">
                  <c:v>3973.7452499999995</c:v>
                </c:pt>
                <c:pt idx="44">
                  <c:v>4130.3117499999998</c:v>
                </c:pt>
                <c:pt idx="45">
                  <c:v>3830.9777499999996</c:v>
                </c:pt>
                <c:pt idx="46">
                  <c:v>3861.2149999999983</c:v>
                </c:pt>
                <c:pt idx="47">
                  <c:v>3417.1809999999987</c:v>
                </c:pt>
                <c:pt idx="48">
                  <c:v>3207.50425</c:v>
                </c:pt>
                <c:pt idx="49">
                  <c:v>3427.4794999999995</c:v>
                </c:pt>
                <c:pt idx="50">
                  <c:v>3224.1392499999997</c:v>
                </c:pt>
                <c:pt idx="51">
                  <c:v>3480.7210000000005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2025 and 2026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 10/07/2026)</a:t>
            </a:r>
          </a:p>
        </c:rich>
      </c:tx>
      <c:layout>
        <c:manualLayout>
          <c:xMode val="edge"/>
          <c:yMode val="edge"/>
          <c:x val="0.14681320295251901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2025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25'!$AM$5:$AM$56</c:f>
              <c:numCache>
                <c:formatCode>0</c:formatCode>
                <c:ptCount val="52"/>
                <c:pt idx="0">
                  <c:v>3064.4355000000005</c:v>
                </c:pt>
                <c:pt idx="1">
                  <c:v>2946.7079999999996</c:v>
                </c:pt>
                <c:pt idx="2">
                  <c:v>3469.835</c:v>
                </c:pt>
                <c:pt idx="3">
                  <c:v>3592.1793499999994</c:v>
                </c:pt>
                <c:pt idx="4">
                  <c:v>3619.1047500000004</c:v>
                </c:pt>
                <c:pt idx="5">
                  <c:v>4341.9234999999999</c:v>
                </c:pt>
                <c:pt idx="6">
                  <c:v>4310.95075</c:v>
                </c:pt>
                <c:pt idx="7">
                  <c:v>4488.0241599999999</c:v>
                </c:pt>
                <c:pt idx="8">
                  <c:v>4358.5181299999995</c:v>
                </c:pt>
                <c:pt idx="9">
                  <c:v>4016.1378479999998</c:v>
                </c:pt>
                <c:pt idx="10">
                  <c:v>4991.725684</c:v>
                </c:pt>
                <c:pt idx="11">
                  <c:v>3707.0143000000003</c:v>
                </c:pt>
                <c:pt idx="12">
                  <c:v>4562.8563140000006</c:v>
                </c:pt>
                <c:pt idx="13">
                  <c:v>5110.2329640000007</c:v>
                </c:pt>
                <c:pt idx="14">
                  <c:v>6274.4793419999996</c:v>
                </c:pt>
                <c:pt idx="15">
                  <c:v>6561.4258920000002</c:v>
                </c:pt>
                <c:pt idx="16">
                  <c:v>6740.5324460000011</c:v>
                </c:pt>
                <c:pt idx="17">
                  <c:v>6850.1627491551208</c:v>
                </c:pt>
                <c:pt idx="18">
                  <c:v>6048.492864310243</c:v>
                </c:pt>
                <c:pt idx="19">
                  <c:v>6295.4758699999993</c:v>
                </c:pt>
                <c:pt idx="20">
                  <c:v>5504.0481920000002</c:v>
                </c:pt>
                <c:pt idx="21">
                  <c:v>5939.9518368939334</c:v>
                </c:pt>
                <c:pt idx="22">
                  <c:v>5283.4013554653629</c:v>
                </c:pt>
                <c:pt idx="23">
                  <c:v>5611.9679702345929</c:v>
                </c:pt>
                <c:pt idx="24">
                  <c:v>5908.2378554615379</c:v>
                </c:pt>
                <c:pt idx="25">
                  <c:v>6222.8756320000011</c:v>
                </c:pt>
                <c:pt idx="26">
                  <c:v>6312.7129519999989</c:v>
                </c:pt>
                <c:pt idx="27">
                  <c:v>6404.5385443478272</c:v>
                </c:pt>
                <c:pt idx="28">
                  <c:v>5517.8055652173916</c:v>
                </c:pt>
                <c:pt idx="29">
                  <c:v>6557.8130893913049</c:v>
                </c:pt>
                <c:pt idx="30">
                  <c:v>6076.0154899999989</c:v>
                </c:pt>
                <c:pt idx="31">
                  <c:v>5784.1001006204824</c:v>
                </c:pt>
                <c:pt idx="32">
                  <c:v>5581.9416956521736</c:v>
                </c:pt>
                <c:pt idx="33">
                  <c:v>5498.8415000000014</c:v>
                </c:pt>
                <c:pt idx="34">
                  <c:v>4949.451500000001</c:v>
                </c:pt>
                <c:pt idx="35">
                  <c:v>4460.6982500000004</c:v>
                </c:pt>
                <c:pt idx="36">
                  <c:v>5245.56</c:v>
                </c:pt>
                <c:pt idx="37">
                  <c:v>5628.6275000000005</c:v>
                </c:pt>
                <c:pt idx="38">
                  <c:v>6519.6522999999997</c:v>
                </c:pt>
                <c:pt idx="39">
                  <c:v>6612.1455000000005</c:v>
                </c:pt>
                <c:pt idx="40">
                  <c:v>6735.9875000000002</c:v>
                </c:pt>
                <c:pt idx="41">
                  <c:v>7422.3349000000007</c:v>
                </c:pt>
                <c:pt idx="42">
                  <c:v>4931.1621999999998</c:v>
                </c:pt>
                <c:pt idx="43">
                  <c:v>5129.8752499999991</c:v>
                </c:pt>
                <c:pt idx="44">
                  <c:v>5200.4229999999989</c:v>
                </c:pt>
                <c:pt idx="45">
                  <c:v>4639.0522499999997</c:v>
                </c:pt>
                <c:pt idx="46">
                  <c:v>5159.7407499999981</c:v>
                </c:pt>
                <c:pt idx="47">
                  <c:v>4436.1774999999998</c:v>
                </c:pt>
                <c:pt idx="48">
                  <c:v>4696.3454999999994</c:v>
                </c:pt>
                <c:pt idx="49">
                  <c:v>4753.6262500000003</c:v>
                </c:pt>
                <c:pt idx="50">
                  <c:v>4366.7472500000003</c:v>
                </c:pt>
                <c:pt idx="51">
                  <c:v>4420.1727500000006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2026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2026'!$AK$6:$AK$57</c:f>
              <c:numCache>
                <c:formatCode>#\ ##0_ ;\-#\ ##0\ </c:formatCode>
                <c:ptCount val="52"/>
                <c:pt idx="0">
                  <c:v>3544.1757499999999</c:v>
                </c:pt>
                <c:pt idx="1">
                  <c:v>3754.5219999999999</c:v>
                </c:pt>
                <c:pt idx="2">
                  <c:v>4941.0140000000001</c:v>
                </c:pt>
                <c:pt idx="3">
                  <c:v>4194.741</c:v>
                </c:pt>
                <c:pt idx="4">
                  <c:v>4086.0105000000003</c:v>
                </c:pt>
                <c:pt idx="5">
                  <c:v>5254.0419999999995</c:v>
                </c:pt>
                <c:pt idx="6">
                  <c:v>5065.0154999999995</c:v>
                </c:pt>
                <c:pt idx="7">
                  <c:v>6400.4345920000005</c:v>
                </c:pt>
                <c:pt idx="8">
                  <c:v>6001.1025</c:v>
                </c:pt>
                <c:pt idx="9">
                  <c:v>5620.2995040000005</c:v>
                </c:pt>
                <c:pt idx="10">
                  <c:v>5854.0349999999999</c:v>
                </c:pt>
                <c:pt idx="11">
                  <c:v>6450.6379120000001</c:v>
                </c:pt>
                <c:pt idx="12">
                  <c:v>6691.2733200000002</c:v>
                </c:pt>
                <c:pt idx="13">
                  <c:v>6557.0560000000005</c:v>
                </c:pt>
                <c:pt idx="14">
                  <c:v>5913.0362520000008</c:v>
                </c:pt>
                <c:pt idx="15">
                  <c:v>6347.8894999999993</c:v>
                </c:pt>
                <c:pt idx="16">
                  <c:v>7450.0150240000003</c:v>
                </c:pt>
                <c:pt idx="17">
                  <c:v>7325.1701159999993</c:v>
                </c:pt>
                <c:pt idx="18">
                  <c:v>6500.9822480000003</c:v>
                </c:pt>
                <c:pt idx="19">
                  <c:v>6347.4260000000004</c:v>
                </c:pt>
                <c:pt idx="20">
                  <c:v>7392.2212160000008</c:v>
                </c:pt>
                <c:pt idx="21">
                  <c:v>7322.0942800000021</c:v>
                </c:pt>
                <c:pt idx="22">
                  <c:v>6077.8675360000007</c:v>
                </c:pt>
                <c:pt idx="23">
                  <c:v>6257.0307040000007</c:v>
                </c:pt>
                <c:pt idx="24">
                  <c:v>6421.6366480000015</c:v>
                </c:pt>
                <c:pt idx="25">
                  <c:v>5457.5390080000006</c:v>
                </c:pt>
                <c:pt idx="26">
                  <c:v>5966.3260399999999</c:v>
                </c:pt>
                <c:pt idx="27">
                  <c:v>5405.8257400000002</c:v>
                </c:pt>
                <c:pt idx="28">
                  <c:v>5614.9843744801665</c:v>
                </c:pt>
                <c:pt idx="29">
                  <c:v>5465.5371360000008</c:v>
                </c:pt>
                <c:pt idx="30">
                  <c:v>5268.1833120000001</c:v>
                </c:pt>
                <c:pt idx="31">
                  <c:v>5714.37</c:v>
                </c:pt>
                <c:pt idx="32">
                  <c:v>5840.8060000000005</c:v>
                </c:pt>
                <c:pt idx="33">
                  <c:v>5782.4140000000007</c:v>
                </c:pt>
                <c:pt idx="34">
                  <c:v>5505.6179999999995</c:v>
                </c:pt>
                <c:pt idx="35">
                  <c:v>5137.8460000000014</c:v>
                </c:pt>
                <c:pt idx="36">
                  <c:v>5499.2194999999992</c:v>
                </c:pt>
                <c:pt idx="37">
                  <c:v>6014.5090000000009</c:v>
                </c:pt>
                <c:pt idx="38">
                  <c:v>5883.5085000000008</c:v>
                </c:pt>
                <c:pt idx="39">
                  <c:v>6447.4075000000003</c:v>
                </c:pt>
                <c:pt idx="40">
                  <c:v>5421.4167500000003</c:v>
                </c:pt>
                <c:pt idx="41">
                  <c:v>5060.1779999999999</c:v>
                </c:pt>
                <c:pt idx="42">
                  <c:v>4490.3455000000004</c:v>
                </c:pt>
                <c:pt idx="43">
                  <c:v>4655.8052499999994</c:v>
                </c:pt>
                <c:pt idx="44">
                  <c:v>4873.5617499999998</c:v>
                </c:pt>
                <c:pt idx="45">
                  <c:v>4480.0077499999998</c:v>
                </c:pt>
                <c:pt idx="46">
                  <c:v>4644.7149999999983</c:v>
                </c:pt>
                <c:pt idx="47">
                  <c:v>3991.4909999999986</c:v>
                </c:pt>
                <c:pt idx="48">
                  <c:v>3886.1242499999998</c:v>
                </c:pt>
                <c:pt idx="49">
                  <c:v>4014.8594999999996</c:v>
                </c:pt>
                <c:pt idx="50">
                  <c:v>3844.3092499999998</c:v>
                </c:pt>
                <c:pt idx="51">
                  <c:v>3928.6210000000005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8346504069662766"/>
          <c:y val="0.92290138345340922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2024 and 2026 total avocado supply to the EU &amp; UK (updated 10/07/2026)</a:t>
            </a:r>
          </a:p>
        </c:rich>
      </c:tx>
      <c:layout>
        <c:manualLayout>
          <c:xMode val="edge"/>
          <c:yMode val="edge"/>
          <c:x val="0.14557389817856023"/>
          <c:y val="2.9446432832259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81389950744813E-2"/>
          <c:y val="0.13192893501948619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2024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2026'!$AO$6:$AO$57</c:f>
              <c:numCache>
                <c:formatCode>#\ ##0_ ;\-#\ ##0\ </c:formatCode>
                <c:ptCount val="52"/>
                <c:pt idx="0">
                  <c:v>2871.5319999999997</c:v>
                </c:pt>
                <c:pt idx="1">
                  <c:v>2919.4762500000002</c:v>
                </c:pt>
                <c:pt idx="2">
                  <c:v>3563.4119999999998</c:v>
                </c:pt>
                <c:pt idx="3">
                  <c:v>3227.7697500000004</c:v>
                </c:pt>
                <c:pt idx="4">
                  <c:v>3152.4064999999996</c:v>
                </c:pt>
                <c:pt idx="5">
                  <c:v>3066.1807499999995</c:v>
                </c:pt>
                <c:pt idx="6">
                  <c:v>3039.3485000000001</c:v>
                </c:pt>
                <c:pt idx="7">
                  <c:v>3355.1414999999997</c:v>
                </c:pt>
                <c:pt idx="8">
                  <c:v>3597.3647499999997</c:v>
                </c:pt>
                <c:pt idx="9">
                  <c:v>4172.2601632270171</c:v>
                </c:pt>
                <c:pt idx="10">
                  <c:v>4378.5485000000008</c:v>
                </c:pt>
                <c:pt idx="11">
                  <c:v>4665.46</c:v>
                </c:pt>
                <c:pt idx="12">
                  <c:v>5382.7290000000003</c:v>
                </c:pt>
                <c:pt idx="13">
                  <c:v>5123.0643588131197</c:v>
                </c:pt>
                <c:pt idx="14">
                  <c:v>7464.8556749892732</c:v>
                </c:pt>
                <c:pt idx="15">
                  <c:v>7311.1871500000016</c:v>
                </c:pt>
                <c:pt idx="16">
                  <c:v>5274.4053213572197</c:v>
                </c:pt>
                <c:pt idx="17">
                  <c:v>3739.4032999999999</c:v>
                </c:pt>
                <c:pt idx="18">
                  <c:v>6108.2203966779098</c:v>
                </c:pt>
                <c:pt idx="19">
                  <c:v>4799.7081999999991</c:v>
                </c:pt>
                <c:pt idx="20">
                  <c:v>6410.2122500000005</c:v>
                </c:pt>
                <c:pt idx="21">
                  <c:v>5127.4434999999994</c:v>
                </c:pt>
                <c:pt idx="22">
                  <c:v>3874.6459</c:v>
                </c:pt>
                <c:pt idx="23">
                  <c:v>3828.474012484945</c:v>
                </c:pt>
                <c:pt idx="24">
                  <c:v>4246.3074999999999</c:v>
                </c:pt>
                <c:pt idx="25">
                  <c:v>4436.6013478260866</c:v>
                </c:pt>
                <c:pt idx="26">
                  <c:v>4735.2369622936822</c:v>
                </c:pt>
                <c:pt idx="27">
                  <c:v>5187.3092499999993</c:v>
                </c:pt>
                <c:pt idx="28">
                  <c:v>4671.1684277531886</c:v>
                </c:pt>
                <c:pt idx="29">
                  <c:v>4316.6836866400008</c:v>
                </c:pt>
                <c:pt idx="30">
                  <c:v>5368.1429155200003</c:v>
                </c:pt>
                <c:pt idx="31">
                  <c:v>4759.29393136</c:v>
                </c:pt>
                <c:pt idx="32">
                  <c:v>5242.1267580093036</c:v>
                </c:pt>
                <c:pt idx="33">
                  <c:v>5068.6779049599991</c:v>
                </c:pt>
                <c:pt idx="34">
                  <c:v>4506.7543521600001</c:v>
                </c:pt>
                <c:pt idx="35">
                  <c:v>3951.6884155199996</c:v>
                </c:pt>
                <c:pt idx="36">
                  <c:v>3971.9584150896681</c:v>
                </c:pt>
                <c:pt idx="37">
                  <c:v>4349.9308586956522</c:v>
                </c:pt>
                <c:pt idx="38">
                  <c:v>4761.8473000000004</c:v>
                </c:pt>
                <c:pt idx="39">
                  <c:v>4425.1689999999999</c:v>
                </c:pt>
                <c:pt idx="40">
                  <c:v>4190.322000000001</c:v>
                </c:pt>
                <c:pt idx="41">
                  <c:v>3385.2397500000002</c:v>
                </c:pt>
                <c:pt idx="42">
                  <c:v>3443.6507499999993</c:v>
                </c:pt>
                <c:pt idx="43">
                  <c:v>3703.6447499999999</c:v>
                </c:pt>
                <c:pt idx="44">
                  <c:v>3579.2209999999995</c:v>
                </c:pt>
                <c:pt idx="45">
                  <c:v>3910.4335000000001</c:v>
                </c:pt>
                <c:pt idx="46">
                  <c:v>4405.9787500000002</c:v>
                </c:pt>
                <c:pt idx="47">
                  <c:v>4356.2914999999994</c:v>
                </c:pt>
                <c:pt idx="48">
                  <c:v>3829.2864999999997</c:v>
                </c:pt>
                <c:pt idx="49">
                  <c:v>3917.4205000000002</c:v>
                </c:pt>
                <c:pt idx="50">
                  <c:v>4270.1904778757298</c:v>
                </c:pt>
                <c:pt idx="51">
                  <c:v>4153.0516673340317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2026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2026'!$AK$6:$AK$57</c:f>
              <c:numCache>
                <c:formatCode>#\ ##0_ ;\-#\ ##0\ </c:formatCode>
                <c:ptCount val="52"/>
                <c:pt idx="0">
                  <c:v>3544.1757499999999</c:v>
                </c:pt>
                <c:pt idx="1">
                  <c:v>3754.5219999999999</c:v>
                </c:pt>
                <c:pt idx="2">
                  <c:v>4941.0140000000001</c:v>
                </c:pt>
                <c:pt idx="3">
                  <c:v>4194.741</c:v>
                </c:pt>
                <c:pt idx="4">
                  <c:v>4086.0105000000003</c:v>
                </c:pt>
                <c:pt idx="5">
                  <c:v>5254.0419999999995</c:v>
                </c:pt>
                <c:pt idx="6">
                  <c:v>5065.0154999999995</c:v>
                </c:pt>
                <c:pt idx="7">
                  <c:v>6400.4345920000005</c:v>
                </c:pt>
                <c:pt idx="8">
                  <c:v>6001.1025</c:v>
                </c:pt>
                <c:pt idx="9">
                  <c:v>5620.2995040000005</c:v>
                </c:pt>
                <c:pt idx="10">
                  <c:v>5854.0349999999999</c:v>
                </c:pt>
                <c:pt idx="11">
                  <c:v>6450.6379120000001</c:v>
                </c:pt>
                <c:pt idx="12">
                  <c:v>6691.2733200000002</c:v>
                </c:pt>
                <c:pt idx="13">
                  <c:v>6557.0560000000005</c:v>
                </c:pt>
                <c:pt idx="14">
                  <c:v>5913.0362520000008</c:v>
                </c:pt>
                <c:pt idx="15">
                  <c:v>6347.8894999999993</c:v>
                </c:pt>
                <c:pt idx="16">
                  <c:v>7450.0150240000003</c:v>
                </c:pt>
                <c:pt idx="17">
                  <c:v>7325.1701159999993</c:v>
                </c:pt>
                <c:pt idx="18">
                  <c:v>6500.9822480000003</c:v>
                </c:pt>
                <c:pt idx="19">
                  <c:v>6347.4260000000004</c:v>
                </c:pt>
                <c:pt idx="20">
                  <c:v>7392.2212160000008</c:v>
                </c:pt>
                <c:pt idx="21">
                  <c:v>7322.0942800000021</c:v>
                </c:pt>
                <c:pt idx="22">
                  <c:v>6077.8675360000007</c:v>
                </c:pt>
                <c:pt idx="23">
                  <c:v>6257.0307040000007</c:v>
                </c:pt>
                <c:pt idx="24">
                  <c:v>6421.6366480000015</c:v>
                </c:pt>
                <c:pt idx="25">
                  <c:v>5457.5390080000006</c:v>
                </c:pt>
                <c:pt idx="26">
                  <c:v>5966.3260399999999</c:v>
                </c:pt>
                <c:pt idx="27">
                  <c:v>5405.8257400000002</c:v>
                </c:pt>
                <c:pt idx="28">
                  <c:v>5614.9843744801665</c:v>
                </c:pt>
                <c:pt idx="29">
                  <c:v>5465.5371360000008</c:v>
                </c:pt>
                <c:pt idx="30">
                  <c:v>5268.1833120000001</c:v>
                </c:pt>
                <c:pt idx="31">
                  <c:v>5714.37</c:v>
                </c:pt>
                <c:pt idx="32">
                  <c:v>5840.8060000000005</c:v>
                </c:pt>
                <c:pt idx="33">
                  <c:v>5782.4140000000007</c:v>
                </c:pt>
                <c:pt idx="34">
                  <c:v>5505.6179999999995</c:v>
                </c:pt>
                <c:pt idx="35">
                  <c:v>5137.8460000000014</c:v>
                </c:pt>
                <c:pt idx="36">
                  <c:v>5499.2194999999992</c:v>
                </c:pt>
                <c:pt idx="37">
                  <c:v>6014.5090000000009</c:v>
                </c:pt>
                <c:pt idx="38">
                  <c:v>5883.5085000000008</c:v>
                </c:pt>
                <c:pt idx="39">
                  <c:v>6447.4075000000003</c:v>
                </c:pt>
                <c:pt idx="40">
                  <c:v>5421.4167500000003</c:v>
                </c:pt>
                <c:pt idx="41">
                  <c:v>5060.1779999999999</c:v>
                </c:pt>
                <c:pt idx="42">
                  <c:v>4490.3455000000004</c:v>
                </c:pt>
                <c:pt idx="43">
                  <c:v>4655.8052499999994</c:v>
                </c:pt>
                <c:pt idx="44">
                  <c:v>4873.5617499999998</c:v>
                </c:pt>
                <c:pt idx="45">
                  <c:v>4480.0077499999998</c:v>
                </c:pt>
                <c:pt idx="46">
                  <c:v>4644.7149999999983</c:v>
                </c:pt>
                <c:pt idx="47">
                  <c:v>3991.4909999999986</c:v>
                </c:pt>
                <c:pt idx="48">
                  <c:v>3886.1242499999998</c:v>
                </c:pt>
                <c:pt idx="49">
                  <c:v>4014.8594999999996</c:v>
                </c:pt>
                <c:pt idx="50">
                  <c:v>3844.3092499999998</c:v>
                </c:pt>
                <c:pt idx="51">
                  <c:v>3928.6210000000005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\ ##0_ ;\-#\ 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7892524165014322"/>
          <c:y val="0.9149554835057383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2026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21.12</c:v>
                </c:pt>
                <c:pt idx="6">
                  <c:v>264.52800000000002</c:v>
                </c:pt>
                <c:pt idx="7">
                  <c:v>318.12</c:v>
                </c:pt>
                <c:pt idx="8">
                  <c:v>301.22399999999999</c:v>
                </c:pt>
                <c:pt idx="9">
                  <c:v>270.072</c:v>
                </c:pt>
                <c:pt idx="10">
                  <c:v>252.38399999999999</c:v>
                </c:pt>
                <c:pt idx="11">
                  <c:v>262.68</c:v>
                </c:pt>
                <c:pt idx="12">
                  <c:v>175.03200000000001</c:v>
                </c:pt>
                <c:pt idx="13">
                  <c:v>222.816</c:v>
                </c:pt>
                <c:pt idx="14">
                  <c:v>162.36000000000001</c:v>
                </c:pt>
                <c:pt idx="15">
                  <c:v>262.94400000000002</c:v>
                </c:pt>
                <c:pt idx="16">
                  <c:v>211.464</c:v>
                </c:pt>
                <c:pt idx="17">
                  <c:v>187.70400000000001</c:v>
                </c:pt>
                <c:pt idx="18">
                  <c:v>183.744</c:v>
                </c:pt>
                <c:pt idx="19">
                  <c:v>131.47200000000001</c:v>
                </c:pt>
                <c:pt idx="20">
                  <c:v>123.288</c:v>
                </c:pt>
                <c:pt idx="21">
                  <c:v>157.34399999999999</c:v>
                </c:pt>
                <c:pt idx="22">
                  <c:v>238.92</c:v>
                </c:pt>
                <c:pt idx="23">
                  <c:v>229.416</c:v>
                </c:pt>
                <c:pt idx="24">
                  <c:v>254.76</c:v>
                </c:pt>
                <c:pt idx="25">
                  <c:v>184.536</c:v>
                </c:pt>
                <c:pt idx="26">
                  <c:v>184.27199999999999</c:v>
                </c:pt>
                <c:pt idx="27">
                  <c:v>186.648</c:v>
                </c:pt>
                <c:pt idx="28">
                  <c:v>168.696</c:v>
                </c:pt>
                <c:pt idx="29">
                  <c:v>148.89599999999999</c:v>
                </c:pt>
                <c:pt idx="30">
                  <c:v>145.72800000000001</c:v>
                </c:pt>
                <c:pt idx="31">
                  <c:v>142.29599999999999</c:v>
                </c:pt>
                <c:pt idx="32">
                  <c:v>123.024</c:v>
                </c:pt>
                <c:pt idx="33">
                  <c:v>132.792</c:v>
                </c:pt>
                <c:pt idx="34">
                  <c:v>19.271999999999998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10.56</c:v>
                </c:pt>
                <c:pt idx="44">
                  <c:v>10.56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0">
                  <c:v>1.5840000000000001</c:v>
                </c:pt>
                <c:pt idx="1">
                  <c:v>0.52800000000000002</c:v>
                </c:pt>
                <c:pt idx="2">
                  <c:v>0.52800000000000002</c:v>
                </c:pt>
                <c:pt idx="3">
                  <c:v>10.295999999999999</c:v>
                </c:pt>
                <c:pt idx="4">
                  <c:v>9.24</c:v>
                </c:pt>
                <c:pt idx="5">
                  <c:v>2.64</c:v>
                </c:pt>
                <c:pt idx="6">
                  <c:v>36.96</c:v>
                </c:pt>
                <c:pt idx="7">
                  <c:v>314.16000000000003</c:v>
                </c:pt>
                <c:pt idx="8">
                  <c:v>406.03199999999998</c:v>
                </c:pt>
                <c:pt idx="9">
                  <c:v>383.59199999999998</c:v>
                </c:pt>
                <c:pt idx="10">
                  <c:v>144.672</c:v>
                </c:pt>
                <c:pt idx="11">
                  <c:v>43.031999999999996</c:v>
                </c:pt>
                <c:pt idx="12">
                  <c:v>172.92</c:v>
                </c:pt>
                <c:pt idx="13">
                  <c:v>223.608</c:v>
                </c:pt>
                <c:pt idx="14">
                  <c:v>95.831999999999994</c:v>
                </c:pt>
                <c:pt idx="15">
                  <c:v>143.61600000000001</c:v>
                </c:pt>
                <c:pt idx="16">
                  <c:v>159.98400000000001</c:v>
                </c:pt>
                <c:pt idx="17">
                  <c:v>167.376</c:v>
                </c:pt>
                <c:pt idx="18">
                  <c:v>114.048</c:v>
                </c:pt>
                <c:pt idx="19">
                  <c:v>160.77600000000001</c:v>
                </c:pt>
                <c:pt idx="20">
                  <c:v>207.24</c:v>
                </c:pt>
                <c:pt idx="21">
                  <c:v>139.91999999999999</c:v>
                </c:pt>
                <c:pt idx="22">
                  <c:v>39.335999999999999</c:v>
                </c:pt>
                <c:pt idx="23">
                  <c:v>227.04</c:v>
                </c:pt>
                <c:pt idx="24">
                  <c:v>217.00800000000001</c:v>
                </c:pt>
                <c:pt idx="25">
                  <c:v>91.08</c:v>
                </c:pt>
                <c:pt idx="26">
                  <c:v>184.536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 sz="1000" b="1"/>
                  <a:t>Week on European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 sz="1000" b="1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0.62095</cdr:x>
      <cdr:y>0.47927</cdr:y>
    </cdr:from>
    <cdr:to>
      <cdr:x>0.62191</cdr:x>
      <cdr:y>0.56331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87073" y="2305358"/>
          <a:ext cx="8019" cy="4042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0.47813</cdr:x>
      <cdr:y>0.09899</cdr:y>
    </cdr:from>
    <cdr:to>
      <cdr:x>0.83853</cdr:x>
      <cdr:y>0.26139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3994023" y="476154"/>
          <a:ext cx="3010574" cy="78114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0.6188</cdr:x>
      <cdr:y>0.25433</cdr:y>
    </cdr:from>
    <cdr:to>
      <cdr:x>0.61893</cdr:x>
      <cdr:y>0.34133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10353" y="1193808"/>
          <a:ext cx="1094" cy="4083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0.53203</cdr:x>
      <cdr:y>0.08079</cdr:y>
    </cdr:from>
    <cdr:to>
      <cdr:x>0.89774</cdr:x>
      <cdr:y>0.21104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479706" y="379238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</xdr:rowOff>
    </xdr:from>
    <xdr:to>
      <xdr:col>13</xdr:col>
      <xdr:colOff>556260</xdr:colOff>
      <xdr:row>30</xdr:row>
      <xdr:rowOff>106680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0.62839</cdr:x>
      <cdr:y>0.1942</cdr:y>
    </cdr:from>
    <cdr:to>
      <cdr:x>0.62938</cdr:x>
      <cdr:y>0.28367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05436" y="963334"/>
          <a:ext cx="8359" cy="4438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0.6223</cdr:x>
      <cdr:y>0.06963</cdr:y>
    </cdr:from>
    <cdr:to>
      <cdr:x>0.99075</cdr:x>
      <cdr:y>0.20224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CC1DE33-0181-40CE-A12A-37E943190E75}"/>
            </a:ext>
          </a:extLst>
        </cdr:cNvPr>
        <cdr:cNvSpPr txBox="1"/>
      </cdr:nvSpPr>
      <cdr:spPr>
        <a:xfrm xmlns:a="http://schemas.openxmlformats.org/drawingml/2006/main">
          <a:off x="5254083" y="333859"/>
          <a:ext cx="3110809" cy="63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>
              <a:effectLst/>
              <a:latin typeface="+mn-lt"/>
              <a:ea typeface="+mn-ea"/>
              <a:cs typeface="+mn-cs"/>
            </a:rPr>
            <a:t>Bars</a:t>
          </a:r>
          <a:r>
            <a:rPr lang="en-ZA" sz="1100" baseline="0">
              <a:effectLst/>
              <a:latin typeface="+mn-lt"/>
              <a:ea typeface="+mn-ea"/>
              <a:cs typeface="+mn-cs"/>
            </a:rPr>
            <a:t> to left of arrow represent actual shipments from Peru but also include estimates from other origins. Bars to right of arrow are estimates.</a:t>
          </a:r>
          <a:endParaRPr lang="en-ZA" sz="1100">
            <a:solidFill>
              <a:sysClr val="windowText" lastClr="000000"/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0</xdr:rowOff>
    </xdr:from>
    <xdr:to>
      <xdr:col>13</xdr:col>
      <xdr:colOff>548639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0.62465</cdr:x>
      <cdr:y>0.23164</cdr:y>
    </cdr:from>
    <cdr:to>
      <cdr:x>0.62589</cdr:x>
      <cdr:y>0.31615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283420" y="1164968"/>
          <a:ext cx="10488" cy="4250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0.64589</cdr:x>
      <cdr:y>0.08001</cdr:y>
    </cdr:from>
    <cdr:to>
      <cdr:x>1</cdr:x>
      <cdr:y>0.23031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463066" y="402389"/>
          <a:ext cx="2995133" cy="75588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107373</xdr:colOff>
      <xdr:row>0</xdr:row>
      <xdr:rowOff>115166</xdr:rowOff>
    </xdr:from>
    <xdr:to>
      <xdr:col>7</xdr:col>
      <xdr:colOff>478848</xdr:colOff>
      <xdr:row>17</xdr:row>
      <xdr:rowOff>38966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0.62031</cdr:x>
      <cdr:y>0.46911</cdr:y>
    </cdr:from>
    <cdr:to>
      <cdr:x>0.62139</cdr:x>
      <cdr:y>0.5487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260598" y="2426524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0.47709</cdr:x>
      <cdr:y>0.07611</cdr:y>
    </cdr:from>
    <cdr:to>
      <cdr:x>0.80978</cdr:x>
      <cdr:y>0.25303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045998" y="393711"/>
          <a:ext cx="2821415" cy="9151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22860</xdr:rowOff>
    </xdr:from>
    <xdr:to>
      <xdr:col>13</xdr:col>
      <xdr:colOff>487680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0.6266</cdr:x>
      <cdr:y>0.26776</cdr:y>
    </cdr:from>
    <cdr:to>
      <cdr:x>0.62677</cdr:x>
      <cdr:y>0.34624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23544" y="1320109"/>
          <a:ext cx="1418" cy="3869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0.70566</cdr:x>
      <cdr:y>0.06112</cdr:y>
    </cdr:from>
    <cdr:to>
      <cdr:x>0.99725</cdr:x>
      <cdr:y>0.19356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882597" y="301346"/>
          <a:ext cx="2430776" cy="65294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900"/>
            <a:t>Bars</a:t>
          </a:r>
          <a:r>
            <a:rPr lang="en-ZA" sz="900" baseline="0"/>
            <a:t> to left of arrow represent actual shipments from Peru but also include estimates from other origins. Bars to right of arrow are estimates.</a:t>
          </a:r>
          <a:endParaRPr lang="en-ZA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45720</xdr:rowOff>
    </xdr:from>
    <xdr:to>
      <xdr:col>13</xdr:col>
      <xdr:colOff>441960</xdr:colOff>
      <xdr:row>26</xdr:row>
      <xdr:rowOff>60959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0.62289</cdr:x>
      <cdr:y>0.21717</cdr:y>
    </cdr:from>
    <cdr:to>
      <cdr:x>0.6234</cdr:x>
      <cdr:y>0.31518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54630" y="949872"/>
          <a:ext cx="4220" cy="4286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0.60956</cdr:x>
      <cdr:y>0.0756</cdr:y>
    </cdr:from>
    <cdr:to>
      <cdr:x>0.97236</cdr:x>
      <cdr:y>0.22031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044300" y="330675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129540</xdr:rowOff>
    </xdr:from>
    <xdr:to>
      <xdr:col>13</xdr:col>
      <xdr:colOff>586740</xdr:colOff>
      <xdr:row>30</xdr:row>
      <xdr:rowOff>45720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1</xdr:row>
      <xdr:rowOff>152400</xdr:rowOff>
    </xdr:from>
    <xdr:to>
      <xdr:col>4</xdr:col>
      <xdr:colOff>594360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42C47D-84BA-10DC-F469-1C88FBDEFEAA}"/>
            </a:ext>
          </a:extLst>
        </xdr:cNvPr>
        <xdr:cNvSpPr txBox="1"/>
      </xdr:nvSpPr>
      <xdr:spPr>
        <a:xfrm>
          <a:off x="952500" y="320040"/>
          <a:ext cx="2080260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>
              <a:solidFill>
                <a:srgbClr val="00B0F0"/>
              </a:solidFill>
            </a:rPr>
            <a:t>See forecast assumptions in blue at bottom of 'Data 2026' </a:t>
          </a:r>
          <a:r>
            <a:rPr lang="en-ZA" sz="1100" baseline="0">
              <a:solidFill>
                <a:srgbClr val="00B0F0"/>
              </a:solidFill>
            </a:rPr>
            <a:t>tab.</a:t>
          </a:r>
          <a:endParaRPr lang="en-ZA" sz="1100">
            <a:solidFill>
              <a:srgbClr val="00B0F0"/>
            </a:solidFill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0.62583</cdr:x>
      <cdr:y>0.2371</cdr:y>
    </cdr:from>
    <cdr:to>
      <cdr:x>0.62607</cdr:x>
      <cdr:y>0.30458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17199" y="1172549"/>
          <a:ext cx="2039" cy="3337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0.56424</cdr:x>
      <cdr:y>0.05615</cdr:y>
    </cdr:from>
    <cdr:to>
      <cdr:x>0.91121</cdr:x>
      <cdr:y>0.20647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4793971" y="277687"/>
          <a:ext cx="2947961" cy="74339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428625</xdr:colOff>
      <xdr:row>28</xdr:row>
      <xdr:rowOff>116205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S5" sqref="S5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R13" sqref="AR13"/>
    </sheetView>
  </sheetViews>
  <sheetFormatPr defaultRowHeight="13.2" x14ac:dyDescent="0.25"/>
  <cols>
    <col min="1" max="1" width="9.109375" hidden="1" customWidth="1"/>
    <col min="2" max="2" width="1.33203125" customWidth="1"/>
    <col min="3" max="3" width="6.5546875" customWidth="1"/>
    <col min="4" max="37" width="5.88671875" customWidth="1"/>
    <col min="38" max="39" width="6.109375" customWidth="1"/>
    <col min="40" max="40" width="5.33203125" customWidth="1"/>
    <col min="41" max="41" width="7.33203125" customWidth="1"/>
    <col min="42" max="42" width="7.44140625" customWidth="1"/>
  </cols>
  <sheetData>
    <row r="1" spans="1:45" ht="16.2" thickBot="1" x14ac:dyDescent="0.35">
      <c r="B1" s="197" t="s">
        <v>75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"/>
      <c r="AO1" s="1"/>
      <c r="AP1" s="2"/>
    </row>
    <row r="2" spans="1:45" ht="13.5" customHeight="1" thickBot="1" x14ac:dyDescent="0.3">
      <c r="B2" s="1"/>
      <c r="C2" s="1"/>
      <c r="D2" s="189" t="s">
        <v>0</v>
      </c>
      <c r="E2" s="190"/>
      <c r="F2" s="191"/>
      <c r="G2" s="189" t="s">
        <v>1</v>
      </c>
      <c r="H2" s="190"/>
      <c r="I2" s="191"/>
      <c r="J2" s="189" t="s">
        <v>2</v>
      </c>
      <c r="K2" s="190"/>
      <c r="L2" s="191"/>
      <c r="M2" s="189" t="s">
        <v>53</v>
      </c>
      <c r="N2" s="190"/>
      <c r="O2" s="191"/>
      <c r="P2" s="189" t="s">
        <v>3</v>
      </c>
      <c r="Q2" s="190"/>
      <c r="R2" s="190"/>
      <c r="S2" s="190" t="s">
        <v>4</v>
      </c>
      <c r="T2" s="190"/>
      <c r="U2" s="191"/>
      <c r="V2" s="189" t="s">
        <v>5</v>
      </c>
      <c r="W2" s="190"/>
      <c r="X2" s="191"/>
      <c r="Y2" s="189" t="s">
        <v>6</v>
      </c>
      <c r="Z2" s="190"/>
      <c r="AA2" s="191"/>
      <c r="AB2" s="31"/>
      <c r="AC2" s="31" t="s">
        <v>39</v>
      </c>
      <c r="AD2" s="31"/>
      <c r="AE2" s="83"/>
      <c r="AF2" s="31" t="s">
        <v>34</v>
      </c>
      <c r="AG2" s="32"/>
      <c r="AH2" s="189" t="s">
        <v>46</v>
      </c>
      <c r="AI2" s="190"/>
      <c r="AJ2" s="191"/>
      <c r="AK2" s="189" t="s">
        <v>7</v>
      </c>
      <c r="AL2" s="190"/>
      <c r="AM2" s="190"/>
      <c r="AN2" s="193"/>
      <c r="AO2" s="194"/>
      <c r="AP2" s="194"/>
    </row>
    <row r="3" spans="1:45" x14ac:dyDescent="0.25">
      <c r="A3" s="195" t="s">
        <v>8</v>
      </c>
      <c r="B3" s="195"/>
      <c r="C3" s="196"/>
      <c r="D3" s="3" t="s">
        <v>9</v>
      </c>
      <c r="E3" s="3" t="s">
        <v>10</v>
      </c>
      <c r="F3" s="4" t="s">
        <v>7</v>
      </c>
      <c r="G3" s="3" t="s">
        <v>9</v>
      </c>
      <c r="H3" s="3" t="s">
        <v>10</v>
      </c>
      <c r="I3" s="4" t="s">
        <v>7</v>
      </c>
      <c r="J3" s="3" t="s">
        <v>9</v>
      </c>
      <c r="K3" s="3" t="s">
        <v>10</v>
      </c>
      <c r="L3" s="4" t="s">
        <v>7</v>
      </c>
      <c r="M3" s="3" t="s">
        <v>9</v>
      </c>
      <c r="N3" s="3" t="s">
        <v>10</v>
      </c>
      <c r="O3" s="4" t="s">
        <v>7</v>
      </c>
      <c r="P3" s="3" t="s">
        <v>9</v>
      </c>
      <c r="Q3" s="3" t="s">
        <v>10</v>
      </c>
      <c r="R3" s="4" t="s">
        <v>7</v>
      </c>
      <c r="S3" s="3" t="s">
        <v>9</v>
      </c>
      <c r="T3" s="3" t="s">
        <v>10</v>
      </c>
      <c r="U3" s="4" t="s">
        <v>7</v>
      </c>
      <c r="V3" s="3" t="s">
        <v>9</v>
      </c>
      <c r="W3" s="3" t="s">
        <v>10</v>
      </c>
      <c r="X3" s="4" t="s">
        <v>7</v>
      </c>
      <c r="Y3" s="3" t="s">
        <v>9</v>
      </c>
      <c r="Z3" s="3" t="s">
        <v>10</v>
      </c>
      <c r="AA3" s="4" t="s">
        <v>7</v>
      </c>
      <c r="AB3" s="4" t="s">
        <v>9</v>
      </c>
      <c r="AC3" s="4" t="s">
        <v>10</v>
      </c>
      <c r="AD3" s="4" t="s">
        <v>7</v>
      </c>
      <c r="AE3" s="4" t="s">
        <v>9</v>
      </c>
      <c r="AF3" s="4" t="s">
        <v>10</v>
      </c>
      <c r="AG3" s="4" t="s">
        <v>7</v>
      </c>
      <c r="AH3" s="4" t="s">
        <v>9</v>
      </c>
      <c r="AI3" s="4" t="s">
        <v>10</v>
      </c>
      <c r="AJ3" s="4" t="s">
        <v>7</v>
      </c>
      <c r="AK3" s="3" t="s">
        <v>9</v>
      </c>
      <c r="AL3" s="3" t="s">
        <v>10</v>
      </c>
      <c r="AM3" s="94" t="s">
        <v>7</v>
      </c>
      <c r="AN3" s="81"/>
      <c r="AO3" s="97"/>
      <c r="AP3" s="96"/>
    </row>
    <row r="4" spans="1:45" ht="21" x14ac:dyDescent="0.25">
      <c r="A4" s="5" t="s">
        <v>11</v>
      </c>
      <c r="B4" s="167" t="s">
        <v>12</v>
      </c>
      <c r="C4" s="6" t="s">
        <v>13</v>
      </c>
      <c r="D4" s="7"/>
      <c r="E4" s="7"/>
      <c r="F4" s="8"/>
      <c r="G4" s="9"/>
      <c r="H4" s="9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5"/>
      <c r="AN4" s="82"/>
      <c r="AO4" s="80"/>
      <c r="AP4" s="80"/>
    </row>
    <row r="5" spans="1:45" x14ac:dyDescent="0.25">
      <c r="A5" s="11">
        <v>49</v>
      </c>
      <c r="B5" s="65"/>
      <c r="C5" s="12">
        <v>1</v>
      </c>
      <c r="D5" s="61">
        <v>466.25</v>
      </c>
      <c r="E5" s="61">
        <v>633.75</v>
      </c>
      <c r="F5" s="61">
        <v>1100</v>
      </c>
      <c r="G5" s="61">
        <v>24</v>
      </c>
      <c r="H5" s="61">
        <v>413.25</v>
      </c>
      <c r="I5" s="61">
        <v>437.25</v>
      </c>
      <c r="J5" s="61">
        <v>0</v>
      </c>
      <c r="K5" s="61">
        <v>1.8474999999999999</v>
      </c>
      <c r="L5" s="61">
        <v>1.8474999999999999</v>
      </c>
      <c r="M5" s="61"/>
      <c r="N5" s="61"/>
      <c r="O5" s="61">
        <v>0</v>
      </c>
      <c r="P5" s="61"/>
      <c r="Q5" s="61"/>
      <c r="R5" s="61">
        <v>0</v>
      </c>
      <c r="S5" s="61">
        <v>29.04</v>
      </c>
      <c r="T5" s="61">
        <v>13.200000000000001</v>
      </c>
      <c r="U5" s="61">
        <v>42.24</v>
      </c>
      <c r="V5" s="61">
        <v>0</v>
      </c>
      <c r="W5" s="61">
        <v>490.45799999999997</v>
      </c>
      <c r="X5" s="61">
        <v>490.45799999999997</v>
      </c>
      <c r="Y5" s="61"/>
      <c r="Z5" s="61"/>
      <c r="AA5" s="61">
        <v>0</v>
      </c>
      <c r="AB5" s="61">
        <v>0</v>
      </c>
      <c r="AC5" s="61">
        <v>844.8</v>
      </c>
      <c r="AD5" s="61">
        <v>844.8</v>
      </c>
      <c r="AE5" s="61"/>
      <c r="AF5" s="61"/>
      <c r="AG5" s="61">
        <v>0</v>
      </c>
      <c r="AH5" s="61">
        <v>0</v>
      </c>
      <c r="AI5" s="61">
        <v>147.84</v>
      </c>
      <c r="AJ5" s="61">
        <v>147.84</v>
      </c>
      <c r="AK5" s="13">
        <f>D5+G5+J5+M5+P5+S5+V5+Y5+AB5+AE5+AH5</f>
        <v>519.29</v>
      </c>
      <c r="AL5" s="13">
        <f>E5+H5+K5+N5+Q5+T5+W5+Z5+AC5+AF5+AI5</f>
        <v>2545.1455000000005</v>
      </c>
      <c r="AM5" s="72">
        <f>SUM(AK5:AL5)</f>
        <v>3064.4355000000005</v>
      </c>
      <c r="AN5" s="19"/>
      <c r="AO5" s="19"/>
      <c r="AP5" s="19"/>
      <c r="AQ5" s="64"/>
    </row>
    <row r="6" spans="1:45" x14ac:dyDescent="0.25">
      <c r="A6" s="12">
        <v>50</v>
      </c>
      <c r="B6" s="65"/>
      <c r="C6" s="12">
        <v>2</v>
      </c>
      <c r="D6" s="61">
        <v>282.5</v>
      </c>
      <c r="E6" s="61">
        <v>548.75</v>
      </c>
      <c r="F6" s="61">
        <v>831.25</v>
      </c>
      <c r="G6" s="61">
        <v>15</v>
      </c>
      <c r="H6" s="61">
        <v>426.75</v>
      </c>
      <c r="I6" s="61">
        <v>441.75</v>
      </c>
      <c r="J6" s="61">
        <v>0</v>
      </c>
      <c r="K6" s="61">
        <v>0</v>
      </c>
      <c r="L6" s="61">
        <v>0</v>
      </c>
      <c r="M6" s="61"/>
      <c r="N6" s="61"/>
      <c r="O6" s="61">
        <v>0</v>
      </c>
      <c r="P6" s="61"/>
      <c r="Q6" s="61"/>
      <c r="R6" s="61">
        <v>0</v>
      </c>
      <c r="S6" s="61">
        <v>52.8</v>
      </c>
      <c r="T6" s="61">
        <v>5.28</v>
      </c>
      <c r="U6" s="61">
        <v>58.08</v>
      </c>
      <c r="V6" s="61">
        <v>0</v>
      </c>
      <c r="W6" s="61">
        <v>443.46799999999985</v>
      </c>
      <c r="X6" s="61">
        <v>443.46799999999985</v>
      </c>
      <c r="Y6" s="61"/>
      <c r="Z6" s="61"/>
      <c r="AA6" s="61">
        <v>0</v>
      </c>
      <c r="AB6" s="61">
        <v>0</v>
      </c>
      <c r="AC6" s="61">
        <v>770.88</v>
      </c>
      <c r="AD6" s="61">
        <v>770.88</v>
      </c>
      <c r="AE6" s="61"/>
      <c r="AF6" s="61"/>
      <c r="AG6" s="61">
        <v>0</v>
      </c>
      <c r="AH6" s="61">
        <v>0</v>
      </c>
      <c r="AI6" s="61">
        <v>401.28</v>
      </c>
      <c r="AJ6" s="61">
        <v>401.28</v>
      </c>
      <c r="AK6" s="13">
        <f t="shared" ref="AK6:AK56" si="0">D6+G6+J6+M6+P6+S6+V6+Y6+AB6+AE6+AH6</f>
        <v>350.3</v>
      </c>
      <c r="AL6" s="13">
        <f t="shared" ref="AL6:AL56" si="1">E6+H6+K6+N6+Q6+T6+W6+Z6+AC6+AF6+AI6</f>
        <v>2596.4079999999994</v>
      </c>
      <c r="AM6" s="72">
        <f t="shared" ref="AM6:AM56" si="2">SUM(AK6:AL6)</f>
        <v>2946.7079999999996</v>
      </c>
      <c r="AN6" s="98"/>
      <c r="AO6" s="19"/>
      <c r="AP6" s="19"/>
    </row>
    <row r="7" spans="1:45" x14ac:dyDescent="0.25">
      <c r="A7" s="12">
        <v>51</v>
      </c>
      <c r="B7" s="65"/>
      <c r="C7" s="12">
        <v>3</v>
      </c>
      <c r="D7" s="61">
        <v>337.5</v>
      </c>
      <c r="E7" s="61">
        <v>717.5</v>
      </c>
      <c r="F7" s="61">
        <v>1055</v>
      </c>
      <c r="G7" s="61">
        <v>58.5</v>
      </c>
      <c r="H7" s="61">
        <v>798.75</v>
      </c>
      <c r="I7" s="61">
        <v>857.25</v>
      </c>
      <c r="J7" s="61">
        <v>0</v>
      </c>
      <c r="K7" s="61">
        <v>0</v>
      </c>
      <c r="L7" s="61">
        <v>0</v>
      </c>
      <c r="M7" s="61"/>
      <c r="N7" s="61"/>
      <c r="O7" s="61">
        <v>0</v>
      </c>
      <c r="P7" s="61"/>
      <c r="Q7" s="61"/>
      <c r="R7" s="61">
        <v>0</v>
      </c>
      <c r="S7" s="61">
        <v>60.72</v>
      </c>
      <c r="T7" s="61">
        <v>7.92</v>
      </c>
      <c r="U7" s="61">
        <v>68.64</v>
      </c>
      <c r="V7" s="61">
        <v>0</v>
      </c>
      <c r="W7" s="61">
        <v>395.98500000000001</v>
      </c>
      <c r="X7" s="61">
        <v>395.98500000000001</v>
      </c>
      <c r="Y7" s="61"/>
      <c r="Z7" s="61"/>
      <c r="AA7" s="61">
        <v>0</v>
      </c>
      <c r="AB7" s="61">
        <v>0</v>
      </c>
      <c r="AC7" s="61">
        <v>586.08000000000004</v>
      </c>
      <c r="AD7" s="61">
        <v>586.08000000000004</v>
      </c>
      <c r="AE7" s="61"/>
      <c r="AF7" s="61"/>
      <c r="AG7" s="61">
        <v>0</v>
      </c>
      <c r="AH7" s="61">
        <v>0</v>
      </c>
      <c r="AI7" s="61">
        <v>506.88</v>
      </c>
      <c r="AJ7" s="61">
        <v>506.88</v>
      </c>
      <c r="AK7" s="13">
        <f t="shared" si="0"/>
        <v>456.72</v>
      </c>
      <c r="AL7" s="13">
        <f t="shared" si="1"/>
        <v>3013.1150000000002</v>
      </c>
      <c r="AM7" s="72">
        <f t="shared" si="2"/>
        <v>3469.835</v>
      </c>
      <c r="AN7" s="98"/>
      <c r="AO7" s="19"/>
      <c r="AP7" s="19"/>
    </row>
    <row r="8" spans="1:45" x14ac:dyDescent="0.25">
      <c r="A8" s="12">
        <v>52</v>
      </c>
      <c r="B8" s="65"/>
      <c r="C8" s="12">
        <v>4</v>
      </c>
      <c r="D8" s="61">
        <v>407.5</v>
      </c>
      <c r="E8" s="61">
        <v>1113.75</v>
      </c>
      <c r="F8" s="61">
        <v>1521.25</v>
      </c>
      <c r="G8" s="61">
        <v>53.25</v>
      </c>
      <c r="H8" s="61">
        <v>785.25</v>
      </c>
      <c r="I8" s="61">
        <v>838.5</v>
      </c>
      <c r="J8" s="61">
        <v>0</v>
      </c>
      <c r="K8" s="61">
        <v>0</v>
      </c>
      <c r="L8" s="61">
        <v>0</v>
      </c>
      <c r="M8" s="61"/>
      <c r="N8" s="61"/>
      <c r="O8" s="61">
        <v>0</v>
      </c>
      <c r="P8" s="61"/>
      <c r="Q8" s="61"/>
      <c r="R8" s="61">
        <v>0</v>
      </c>
      <c r="S8" s="61">
        <v>89.76</v>
      </c>
      <c r="T8" s="61">
        <v>19.6416</v>
      </c>
      <c r="U8" s="61">
        <v>109.4016</v>
      </c>
      <c r="V8" s="61">
        <v>0</v>
      </c>
      <c r="W8" s="61">
        <v>360.1792499999998</v>
      </c>
      <c r="X8" s="61">
        <v>360.1792499999998</v>
      </c>
      <c r="Y8" s="61"/>
      <c r="Z8" s="61"/>
      <c r="AA8" s="61">
        <v>0</v>
      </c>
      <c r="AB8" s="61">
        <v>0</v>
      </c>
      <c r="AC8" s="61">
        <v>488.2885</v>
      </c>
      <c r="AD8" s="61">
        <v>439.02300000000002</v>
      </c>
      <c r="AE8" s="61"/>
      <c r="AF8" s="61"/>
      <c r="AG8" s="61">
        <v>0</v>
      </c>
      <c r="AH8" s="61">
        <v>0</v>
      </c>
      <c r="AI8" s="61">
        <v>274.56</v>
      </c>
      <c r="AJ8" s="61">
        <v>274.56</v>
      </c>
      <c r="AK8" s="13">
        <f t="shared" si="0"/>
        <v>550.51</v>
      </c>
      <c r="AL8" s="13">
        <f t="shared" si="1"/>
        <v>3041.6693499999997</v>
      </c>
      <c r="AM8" s="72">
        <f t="shared" si="2"/>
        <v>3592.1793499999994</v>
      </c>
      <c r="AN8" s="98"/>
      <c r="AO8" s="19"/>
      <c r="AP8" s="19"/>
    </row>
    <row r="9" spans="1:45" x14ac:dyDescent="0.25">
      <c r="A9" s="12">
        <v>1</v>
      </c>
      <c r="B9" s="65"/>
      <c r="C9" s="12">
        <v>5</v>
      </c>
      <c r="D9" s="61">
        <v>443.75</v>
      </c>
      <c r="E9" s="61">
        <v>1383.75</v>
      </c>
      <c r="F9" s="61">
        <v>1827.5</v>
      </c>
      <c r="G9" s="61">
        <v>26.25</v>
      </c>
      <c r="H9" s="61">
        <v>777.75</v>
      </c>
      <c r="I9" s="61">
        <v>804</v>
      </c>
      <c r="J9" s="61">
        <v>0</v>
      </c>
      <c r="K9" s="61">
        <v>0</v>
      </c>
      <c r="L9" s="61">
        <v>0</v>
      </c>
      <c r="M9" s="61"/>
      <c r="N9" s="61"/>
      <c r="O9" s="61">
        <v>0</v>
      </c>
      <c r="P9" s="61"/>
      <c r="Q9" s="61"/>
      <c r="R9" s="61">
        <v>0</v>
      </c>
      <c r="S9" s="61">
        <v>26.4</v>
      </c>
      <c r="T9" s="61">
        <v>5.28</v>
      </c>
      <c r="U9" s="61">
        <v>31.68</v>
      </c>
      <c r="V9" s="61">
        <v>0</v>
      </c>
      <c r="W9" s="61">
        <v>245.59925000000004</v>
      </c>
      <c r="X9" s="61">
        <v>245.59925000000004</v>
      </c>
      <c r="Y9" s="61"/>
      <c r="Z9" s="61"/>
      <c r="AA9" s="61">
        <v>0</v>
      </c>
      <c r="AB9" s="61">
        <v>0</v>
      </c>
      <c r="AC9" s="61">
        <v>351.28550000000001</v>
      </c>
      <c r="AD9" s="61">
        <v>351.28550000000001</v>
      </c>
      <c r="AE9" s="61"/>
      <c r="AF9" s="61"/>
      <c r="AG9" s="61">
        <v>0</v>
      </c>
      <c r="AH9" s="61">
        <v>0</v>
      </c>
      <c r="AI9" s="61">
        <v>359.04</v>
      </c>
      <c r="AJ9" s="61">
        <v>359.04</v>
      </c>
      <c r="AK9" s="13">
        <f t="shared" si="0"/>
        <v>496.4</v>
      </c>
      <c r="AL9" s="13">
        <f t="shared" si="1"/>
        <v>3122.7047500000003</v>
      </c>
      <c r="AM9" s="72">
        <f t="shared" si="2"/>
        <v>3619.1047500000004</v>
      </c>
      <c r="AN9" s="98"/>
      <c r="AO9" s="19"/>
      <c r="AP9" s="19"/>
      <c r="AQ9" s="64"/>
    </row>
    <row r="10" spans="1:45" x14ac:dyDescent="0.25">
      <c r="A10" s="12">
        <v>2</v>
      </c>
      <c r="B10" s="65"/>
      <c r="C10" s="12">
        <v>6</v>
      </c>
      <c r="D10" s="61">
        <v>383.75</v>
      </c>
      <c r="E10" s="61">
        <v>973.75</v>
      </c>
      <c r="F10" s="61">
        <v>1357.5</v>
      </c>
      <c r="G10" s="61">
        <v>13.5</v>
      </c>
      <c r="H10" s="61">
        <v>846</v>
      </c>
      <c r="I10" s="61">
        <v>859.5</v>
      </c>
      <c r="J10" s="61">
        <v>0</v>
      </c>
      <c r="K10" s="61">
        <v>0</v>
      </c>
      <c r="L10" s="61">
        <v>0</v>
      </c>
      <c r="M10" s="61">
        <v>7.92</v>
      </c>
      <c r="N10" s="61">
        <v>7.92</v>
      </c>
      <c r="O10" s="61">
        <v>15.84</v>
      </c>
      <c r="P10" s="61"/>
      <c r="Q10" s="61"/>
      <c r="R10" s="61">
        <v>0</v>
      </c>
      <c r="S10" s="61">
        <v>79.2</v>
      </c>
      <c r="T10" s="61">
        <v>10.56</v>
      </c>
      <c r="U10" s="61">
        <v>89.76</v>
      </c>
      <c r="V10" s="61">
        <v>0</v>
      </c>
      <c r="W10" s="61">
        <v>240.62299999999996</v>
      </c>
      <c r="X10" s="61">
        <v>240.62299999999996</v>
      </c>
      <c r="Y10" s="61"/>
      <c r="Z10" s="61"/>
      <c r="AA10" s="61">
        <v>0</v>
      </c>
      <c r="AB10" s="61">
        <v>0</v>
      </c>
      <c r="AC10" s="61">
        <v>833.58050000000003</v>
      </c>
      <c r="AD10" s="61">
        <v>803.03750000000002</v>
      </c>
      <c r="AE10" s="61"/>
      <c r="AF10" s="61"/>
      <c r="AG10" s="61">
        <v>0</v>
      </c>
      <c r="AH10" s="61">
        <v>0</v>
      </c>
      <c r="AI10" s="61">
        <v>945.12</v>
      </c>
      <c r="AJ10" s="61">
        <v>945.12</v>
      </c>
      <c r="AK10" s="13">
        <f t="shared" si="0"/>
        <v>484.37</v>
      </c>
      <c r="AL10" s="13">
        <f t="shared" si="1"/>
        <v>3857.5535</v>
      </c>
      <c r="AM10" s="72">
        <f t="shared" si="2"/>
        <v>4341.9234999999999</v>
      </c>
      <c r="AN10" s="98"/>
      <c r="AO10" s="19"/>
      <c r="AP10" s="19"/>
      <c r="AQ10" s="64"/>
    </row>
    <row r="11" spans="1:45" x14ac:dyDescent="0.25">
      <c r="A11" s="12">
        <v>3</v>
      </c>
      <c r="B11" s="65"/>
      <c r="C11" s="12">
        <v>7</v>
      </c>
      <c r="D11" s="61">
        <v>447.5</v>
      </c>
      <c r="E11" s="61">
        <v>1338.75</v>
      </c>
      <c r="F11" s="61">
        <v>1786.25</v>
      </c>
      <c r="G11" s="61">
        <v>2.25</v>
      </c>
      <c r="H11" s="61">
        <v>792</v>
      </c>
      <c r="I11" s="61">
        <v>794.25</v>
      </c>
      <c r="J11" s="61">
        <v>0</v>
      </c>
      <c r="K11" s="61">
        <v>0</v>
      </c>
      <c r="L11" s="61">
        <v>0</v>
      </c>
      <c r="M11" s="61">
        <v>21.119999999999997</v>
      </c>
      <c r="N11" s="61">
        <v>21.119999999999997</v>
      </c>
      <c r="O11" s="61">
        <v>42.239999999999995</v>
      </c>
      <c r="P11" s="61"/>
      <c r="Q11" s="61"/>
      <c r="R11" s="61">
        <v>0</v>
      </c>
      <c r="S11" s="61">
        <v>105.6</v>
      </c>
      <c r="T11" s="61">
        <v>36.96</v>
      </c>
      <c r="U11" s="61">
        <v>142.56</v>
      </c>
      <c r="V11" s="61">
        <v>0</v>
      </c>
      <c r="W11" s="61">
        <v>261.77374999999995</v>
      </c>
      <c r="X11" s="61">
        <v>261.77374999999995</v>
      </c>
      <c r="Y11" s="61"/>
      <c r="Z11" s="61"/>
      <c r="AA11" s="61">
        <v>0</v>
      </c>
      <c r="AB11" s="61">
        <v>0</v>
      </c>
      <c r="AC11" s="61">
        <v>930.11699999999996</v>
      </c>
      <c r="AD11" s="61">
        <v>899.41700000000003</v>
      </c>
      <c r="AE11" s="61"/>
      <c r="AF11" s="61"/>
      <c r="AG11" s="61">
        <v>0</v>
      </c>
      <c r="AH11" s="61">
        <v>0</v>
      </c>
      <c r="AI11" s="61">
        <v>353.76</v>
      </c>
      <c r="AJ11" s="61">
        <v>353.76</v>
      </c>
      <c r="AK11" s="13">
        <f t="shared" si="0"/>
        <v>576.47</v>
      </c>
      <c r="AL11" s="13">
        <f t="shared" si="1"/>
        <v>3734.4807499999997</v>
      </c>
      <c r="AM11" s="72">
        <f t="shared" si="2"/>
        <v>4310.95075</v>
      </c>
      <c r="AN11" s="98"/>
      <c r="AO11" s="19"/>
      <c r="AP11" s="19"/>
      <c r="AQ11" s="64"/>
      <c r="AR11" s="64"/>
      <c r="AS11" s="64"/>
    </row>
    <row r="12" spans="1:45" x14ac:dyDescent="0.25">
      <c r="A12" s="12">
        <v>4</v>
      </c>
      <c r="B12" s="65"/>
      <c r="C12" s="12">
        <v>8</v>
      </c>
      <c r="D12" s="61">
        <v>355</v>
      </c>
      <c r="E12" s="61">
        <v>1200</v>
      </c>
      <c r="F12" s="61">
        <v>1555</v>
      </c>
      <c r="G12" s="61">
        <v>9</v>
      </c>
      <c r="H12" s="61">
        <v>821.25</v>
      </c>
      <c r="I12" s="61">
        <v>830.25</v>
      </c>
      <c r="J12" s="61">
        <v>0</v>
      </c>
      <c r="K12" s="61">
        <v>0</v>
      </c>
      <c r="L12" s="61">
        <v>0</v>
      </c>
      <c r="M12" s="61">
        <v>21.119999999999997</v>
      </c>
      <c r="N12" s="61">
        <v>21.119999999999997</v>
      </c>
      <c r="O12" s="61">
        <v>42.239999999999995</v>
      </c>
      <c r="P12" s="61"/>
      <c r="Q12" s="61"/>
      <c r="R12" s="61">
        <v>0</v>
      </c>
      <c r="S12" s="61">
        <v>166.32</v>
      </c>
      <c r="T12" s="61">
        <v>139.97015999999999</v>
      </c>
      <c r="U12" s="61">
        <v>306.29016000000001</v>
      </c>
      <c r="V12" s="61">
        <v>0</v>
      </c>
      <c r="W12" s="61">
        <v>177.25499999999997</v>
      </c>
      <c r="X12" s="61">
        <v>177.25499999999997</v>
      </c>
      <c r="Y12" s="61">
        <v>5.8079999999999998</v>
      </c>
      <c r="Z12" s="61">
        <v>0</v>
      </c>
      <c r="AA12" s="61">
        <v>5.8079999999999998</v>
      </c>
      <c r="AB12" s="61">
        <v>0</v>
      </c>
      <c r="AC12" s="61">
        <v>1317.741</v>
      </c>
      <c r="AD12" s="61">
        <v>1092.8922500000001</v>
      </c>
      <c r="AE12" s="61">
        <v>0</v>
      </c>
      <c r="AF12" s="61">
        <v>0</v>
      </c>
      <c r="AG12" s="61">
        <v>0</v>
      </c>
      <c r="AH12" s="61">
        <v>0</v>
      </c>
      <c r="AI12" s="61">
        <v>253.44</v>
      </c>
      <c r="AJ12" s="61">
        <v>253.44</v>
      </c>
      <c r="AK12" s="13">
        <f t="shared" si="0"/>
        <v>557.24800000000005</v>
      </c>
      <c r="AL12" s="13">
        <f t="shared" si="1"/>
        <v>3930.7761599999999</v>
      </c>
      <c r="AM12" s="72">
        <f t="shared" si="2"/>
        <v>4488.0241599999999</v>
      </c>
      <c r="AN12" s="98"/>
      <c r="AO12" s="19"/>
      <c r="AP12" s="19"/>
      <c r="AQ12" s="64"/>
      <c r="AR12" s="64"/>
      <c r="AS12" s="64"/>
    </row>
    <row r="13" spans="1:45" x14ac:dyDescent="0.25">
      <c r="A13" s="12">
        <v>5</v>
      </c>
      <c r="B13" s="65"/>
      <c r="C13" s="12">
        <v>9</v>
      </c>
      <c r="D13" s="61">
        <v>253.75</v>
      </c>
      <c r="E13" s="61">
        <v>1142.5</v>
      </c>
      <c r="F13" s="61">
        <v>1396.25</v>
      </c>
      <c r="G13" s="61">
        <v>71.25</v>
      </c>
      <c r="H13" s="61">
        <v>927</v>
      </c>
      <c r="I13" s="61">
        <v>998.25</v>
      </c>
      <c r="J13" s="61">
        <v>0</v>
      </c>
      <c r="K13" s="61">
        <v>0</v>
      </c>
      <c r="L13" s="61">
        <v>0</v>
      </c>
      <c r="M13" s="61">
        <v>23.231999999999999</v>
      </c>
      <c r="N13" s="61">
        <v>34.847999999999999</v>
      </c>
      <c r="O13" s="61">
        <v>58.08</v>
      </c>
      <c r="P13" s="61"/>
      <c r="Q13" s="61"/>
      <c r="R13" s="61">
        <v>0</v>
      </c>
      <c r="S13" s="61">
        <v>153.13188</v>
      </c>
      <c r="T13" s="61">
        <v>192.72</v>
      </c>
      <c r="U13" s="61">
        <v>345.85187999999999</v>
      </c>
      <c r="V13" s="61">
        <v>0</v>
      </c>
      <c r="W13" s="61">
        <v>262.35099999999994</v>
      </c>
      <c r="X13" s="61">
        <v>262.35099999999994</v>
      </c>
      <c r="Y13" s="61">
        <v>20.856000000000002</v>
      </c>
      <c r="Z13" s="61">
        <v>0</v>
      </c>
      <c r="AA13" s="61">
        <v>20.856000000000002</v>
      </c>
      <c r="AB13" s="61">
        <v>0</v>
      </c>
      <c r="AC13" s="61">
        <v>1023.43925</v>
      </c>
      <c r="AD13" s="61">
        <v>971.16899999999998</v>
      </c>
      <c r="AE13" s="61">
        <v>0</v>
      </c>
      <c r="AF13" s="61">
        <v>0</v>
      </c>
      <c r="AG13" s="61">
        <v>0</v>
      </c>
      <c r="AH13" s="61">
        <v>0</v>
      </c>
      <c r="AI13" s="61">
        <v>253.44</v>
      </c>
      <c r="AJ13" s="61">
        <v>253.44</v>
      </c>
      <c r="AK13" s="13">
        <f t="shared" si="0"/>
        <v>522.21987999999999</v>
      </c>
      <c r="AL13" s="13">
        <f t="shared" si="1"/>
        <v>3836.2982499999998</v>
      </c>
      <c r="AM13" s="72">
        <f t="shared" si="2"/>
        <v>4358.5181299999995</v>
      </c>
      <c r="AN13" s="98"/>
      <c r="AO13" s="19"/>
      <c r="AP13" s="19"/>
      <c r="AQ13" s="64"/>
      <c r="AR13" s="64"/>
      <c r="AS13" s="64"/>
    </row>
    <row r="14" spans="1:45" x14ac:dyDescent="0.25">
      <c r="A14" s="12">
        <v>6</v>
      </c>
      <c r="B14" s="65"/>
      <c r="C14" s="12">
        <v>10</v>
      </c>
      <c r="D14" s="61">
        <v>192.5</v>
      </c>
      <c r="E14" s="61">
        <v>1236.25</v>
      </c>
      <c r="F14" s="61">
        <v>1428.75</v>
      </c>
      <c r="G14" s="61">
        <v>45.75</v>
      </c>
      <c r="H14" s="61">
        <v>911.25</v>
      </c>
      <c r="I14" s="61">
        <v>957</v>
      </c>
      <c r="J14" s="61">
        <v>0</v>
      </c>
      <c r="K14" s="61">
        <v>5.13</v>
      </c>
      <c r="L14" s="61">
        <v>5.13</v>
      </c>
      <c r="M14" s="61">
        <v>22.175999999999998</v>
      </c>
      <c r="N14" s="61">
        <v>51.744</v>
      </c>
      <c r="O14" s="61">
        <v>73.92</v>
      </c>
      <c r="P14" s="61"/>
      <c r="Q14" s="61"/>
      <c r="R14" s="61">
        <v>0</v>
      </c>
      <c r="S14" s="61">
        <v>224.56684799999999</v>
      </c>
      <c r="T14" s="61">
        <v>277.2</v>
      </c>
      <c r="U14" s="61">
        <v>501.76684799999998</v>
      </c>
      <c r="V14" s="61">
        <v>0</v>
      </c>
      <c r="W14" s="61">
        <v>130.52800000000002</v>
      </c>
      <c r="X14" s="61">
        <v>130.52800000000002</v>
      </c>
      <c r="Y14" s="61">
        <v>4.7519999999999998</v>
      </c>
      <c r="Z14" s="61">
        <v>0</v>
      </c>
      <c r="AA14" s="61">
        <v>4.7519999999999998</v>
      </c>
      <c r="AB14" s="61">
        <v>0</v>
      </c>
      <c r="AC14" s="61">
        <v>502.291</v>
      </c>
      <c r="AD14" s="61">
        <v>464.77875</v>
      </c>
      <c r="AE14" s="61">
        <v>0</v>
      </c>
      <c r="AF14" s="61">
        <v>16</v>
      </c>
      <c r="AG14" s="61">
        <v>16</v>
      </c>
      <c r="AH14" s="61">
        <v>0</v>
      </c>
      <c r="AI14" s="61">
        <v>396</v>
      </c>
      <c r="AJ14" s="61">
        <v>396</v>
      </c>
      <c r="AK14" s="13">
        <f t="shared" si="0"/>
        <v>489.74484799999999</v>
      </c>
      <c r="AL14" s="13">
        <f t="shared" si="1"/>
        <v>3526.393</v>
      </c>
      <c r="AM14" s="72">
        <f t="shared" si="2"/>
        <v>4016.1378479999998</v>
      </c>
      <c r="AN14" s="98"/>
      <c r="AO14" s="19"/>
      <c r="AP14" s="19"/>
      <c r="AQ14" s="64"/>
      <c r="AR14" s="64"/>
      <c r="AS14" s="64"/>
    </row>
    <row r="15" spans="1:45" x14ac:dyDescent="0.25">
      <c r="A15" s="12">
        <v>7</v>
      </c>
      <c r="B15" s="65"/>
      <c r="C15" s="12">
        <v>11</v>
      </c>
      <c r="D15" s="61">
        <v>130</v>
      </c>
      <c r="E15" s="61">
        <v>1211.25</v>
      </c>
      <c r="F15" s="61">
        <v>1341.25</v>
      </c>
      <c r="G15" s="61">
        <v>48.75</v>
      </c>
      <c r="H15" s="61">
        <v>1022.25</v>
      </c>
      <c r="I15" s="61">
        <v>1071</v>
      </c>
      <c r="J15" s="61">
        <v>0</v>
      </c>
      <c r="K15" s="61">
        <v>0</v>
      </c>
      <c r="L15" s="61">
        <v>0</v>
      </c>
      <c r="M15" s="61">
        <v>36.96</v>
      </c>
      <c r="N15" s="61">
        <v>110.88</v>
      </c>
      <c r="O15" s="61">
        <v>147.84</v>
      </c>
      <c r="P15" s="61"/>
      <c r="Q15" s="61"/>
      <c r="R15" s="61">
        <v>0</v>
      </c>
      <c r="S15" s="61">
        <v>331.82318400000003</v>
      </c>
      <c r="T15" s="61">
        <v>422.40000000000003</v>
      </c>
      <c r="U15" s="61">
        <v>754.22318400000006</v>
      </c>
      <c r="V15" s="61">
        <v>0</v>
      </c>
      <c r="W15" s="61">
        <v>112.256</v>
      </c>
      <c r="X15" s="61">
        <v>112.256</v>
      </c>
      <c r="Y15" s="61">
        <v>36.96</v>
      </c>
      <c r="Z15" s="61">
        <v>16.896000000000001</v>
      </c>
      <c r="AA15" s="61">
        <v>53.856000000000002</v>
      </c>
      <c r="AB15" s="61">
        <v>0</v>
      </c>
      <c r="AC15" s="61">
        <v>1105.0505000000001</v>
      </c>
      <c r="AD15" s="61">
        <v>1086.80225</v>
      </c>
      <c r="AE15" s="61">
        <v>0</v>
      </c>
      <c r="AF15" s="61">
        <v>10.25</v>
      </c>
      <c r="AG15" s="61">
        <v>10.25</v>
      </c>
      <c r="AH15" s="61">
        <v>0</v>
      </c>
      <c r="AI15" s="61">
        <v>396</v>
      </c>
      <c r="AJ15" s="61">
        <v>396</v>
      </c>
      <c r="AK15" s="13">
        <f t="shared" si="0"/>
        <v>584.49318400000004</v>
      </c>
      <c r="AL15" s="13">
        <f t="shared" si="1"/>
        <v>4407.2325000000001</v>
      </c>
      <c r="AM15" s="72">
        <f t="shared" si="2"/>
        <v>4991.725684</v>
      </c>
      <c r="AN15" s="98"/>
      <c r="AO15" s="19"/>
      <c r="AP15" s="19"/>
      <c r="AQ15" s="64"/>
      <c r="AR15" s="64"/>
      <c r="AS15" s="64"/>
    </row>
    <row r="16" spans="1:45" x14ac:dyDescent="0.25">
      <c r="A16" s="12">
        <v>8</v>
      </c>
      <c r="B16" s="65"/>
      <c r="C16" s="12">
        <v>12</v>
      </c>
      <c r="D16" s="61">
        <v>56.25</v>
      </c>
      <c r="E16" s="61">
        <v>963.75</v>
      </c>
      <c r="F16" s="61">
        <v>1020</v>
      </c>
      <c r="G16" s="61">
        <v>47.25</v>
      </c>
      <c r="H16" s="61">
        <v>807</v>
      </c>
      <c r="I16" s="61">
        <v>854.25</v>
      </c>
      <c r="J16" s="61">
        <v>0</v>
      </c>
      <c r="K16" s="61">
        <v>0</v>
      </c>
      <c r="L16" s="61">
        <v>0</v>
      </c>
      <c r="M16" s="61">
        <v>55.440000000000005</v>
      </c>
      <c r="N16" s="61">
        <v>166.32000000000002</v>
      </c>
      <c r="O16" s="61">
        <v>221.76000000000002</v>
      </c>
      <c r="P16" s="61"/>
      <c r="Q16" s="61"/>
      <c r="R16" s="61">
        <v>0</v>
      </c>
      <c r="S16" s="61">
        <v>244.781856</v>
      </c>
      <c r="T16" s="61">
        <v>611.29094399999997</v>
      </c>
      <c r="U16" s="61">
        <v>856.07279999999992</v>
      </c>
      <c r="V16" s="61">
        <v>0</v>
      </c>
      <c r="W16" s="61">
        <v>101.03999999999999</v>
      </c>
      <c r="X16" s="61">
        <v>101.03999999999999</v>
      </c>
      <c r="Y16" s="61">
        <v>52.271999999999998</v>
      </c>
      <c r="Z16" s="61">
        <v>7.1280000000000001</v>
      </c>
      <c r="AA16" s="61">
        <v>59.4</v>
      </c>
      <c r="AB16" s="61">
        <v>0</v>
      </c>
      <c r="AC16" s="61">
        <v>288.36149999999998</v>
      </c>
      <c r="AD16" s="61">
        <v>224.8545</v>
      </c>
      <c r="AE16" s="61">
        <v>0</v>
      </c>
      <c r="AF16" s="61">
        <v>63.25</v>
      </c>
      <c r="AG16" s="61">
        <v>63.25</v>
      </c>
      <c r="AH16" s="61">
        <v>0</v>
      </c>
      <c r="AI16" s="61">
        <v>242.88</v>
      </c>
      <c r="AJ16" s="61">
        <v>242.88</v>
      </c>
      <c r="AK16" s="13">
        <f t="shared" si="0"/>
        <v>455.99385599999999</v>
      </c>
      <c r="AL16" s="13">
        <f t="shared" si="1"/>
        <v>3251.0204440000002</v>
      </c>
      <c r="AM16" s="72">
        <f t="shared" si="2"/>
        <v>3707.0143000000003</v>
      </c>
      <c r="AN16" s="98"/>
      <c r="AO16" s="19"/>
      <c r="AP16" s="19"/>
      <c r="AQ16" s="155"/>
      <c r="AR16" s="64"/>
      <c r="AS16" s="64"/>
    </row>
    <row r="17" spans="1:45" x14ac:dyDescent="0.25">
      <c r="A17" s="12">
        <v>9</v>
      </c>
      <c r="B17" s="65"/>
      <c r="C17" s="12">
        <v>13</v>
      </c>
      <c r="D17" s="61">
        <v>35</v>
      </c>
      <c r="E17" s="61">
        <v>807.5</v>
      </c>
      <c r="F17" s="61">
        <v>842.5</v>
      </c>
      <c r="G17" s="61">
        <v>23.25</v>
      </c>
      <c r="H17" s="61">
        <v>1007.25</v>
      </c>
      <c r="I17" s="61">
        <v>1030.5</v>
      </c>
      <c r="J17" s="61">
        <v>0</v>
      </c>
      <c r="K17" s="61">
        <v>0</v>
      </c>
      <c r="L17" s="61">
        <v>0</v>
      </c>
      <c r="M17" s="61">
        <v>96.36</v>
      </c>
      <c r="N17" s="61">
        <v>289.08</v>
      </c>
      <c r="O17" s="61">
        <v>385.44</v>
      </c>
      <c r="P17" s="61"/>
      <c r="Q17" s="61"/>
      <c r="R17" s="61">
        <v>0</v>
      </c>
      <c r="S17" s="61">
        <v>344.27606400000002</v>
      </c>
      <c r="T17" s="61">
        <v>794.64</v>
      </c>
      <c r="U17" s="61">
        <v>1138.916064</v>
      </c>
      <c r="V17" s="61">
        <v>0</v>
      </c>
      <c r="W17" s="61">
        <v>90</v>
      </c>
      <c r="X17" s="61">
        <v>90</v>
      </c>
      <c r="Y17" s="61">
        <v>234.16800000000001</v>
      </c>
      <c r="Z17" s="61">
        <v>243.93600000000001</v>
      </c>
      <c r="AA17" s="61">
        <v>478.10400000000004</v>
      </c>
      <c r="AB17" s="61">
        <v>0</v>
      </c>
      <c r="AC17" s="61">
        <v>292.28625</v>
      </c>
      <c r="AD17" s="61">
        <v>273.87824999999998</v>
      </c>
      <c r="AE17" s="61">
        <v>0</v>
      </c>
      <c r="AF17" s="61">
        <v>241.75</v>
      </c>
      <c r="AG17" s="61">
        <v>241.75</v>
      </c>
      <c r="AH17" s="61">
        <v>0</v>
      </c>
      <c r="AI17" s="61">
        <v>63.36</v>
      </c>
      <c r="AJ17" s="61">
        <v>63.36</v>
      </c>
      <c r="AK17" s="13">
        <f t="shared" si="0"/>
        <v>733.05406400000004</v>
      </c>
      <c r="AL17" s="13">
        <f t="shared" si="1"/>
        <v>3829.8022500000002</v>
      </c>
      <c r="AM17" s="72">
        <f t="shared" si="2"/>
        <v>4562.8563140000006</v>
      </c>
      <c r="AN17" s="98"/>
      <c r="AO17" s="19"/>
      <c r="AP17" s="19"/>
      <c r="AQ17" s="64"/>
      <c r="AR17" s="64"/>
      <c r="AS17" s="64"/>
    </row>
    <row r="18" spans="1:45" x14ac:dyDescent="0.25">
      <c r="A18" s="12">
        <v>10</v>
      </c>
      <c r="B18" s="65"/>
      <c r="C18" s="12">
        <v>14</v>
      </c>
      <c r="D18" s="61">
        <v>16.25</v>
      </c>
      <c r="E18" s="61">
        <v>446.25</v>
      </c>
      <c r="F18" s="61">
        <v>462.5</v>
      </c>
      <c r="G18" s="61">
        <v>15</v>
      </c>
      <c r="H18" s="61">
        <v>1082.25</v>
      </c>
      <c r="I18" s="61">
        <v>1097.25</v>
      </c>
      <c r="J18" s="61">
        <v>0</v>
      </c>
      <c r="K18" s="61">
        <v>4.6174999999999997</v>
      </c>
      <c r="L18" s="61">
        <v>4.6174999999999997</v>
      </c>
      <c r="M18" s="61">
        <v>89.76</v>
      </c>
      <c r="N18" s="61">
        <v>269.28000000000003</v>
      </c>
      <c r="O18" s="61">
        <v>359.04</v>
      </c>
      <c r="P18" s="61"/>
      <c r="Q18" s="61"/>
      <c r="R18" s="61">
        <v>0</v>
      </c>
      <c r="S18" s="61">
        <v>626.98046399999998</v>
      </c>
      <c r="T18" s="61">
        <v>1053.3600000000001</v>
      </c>
      <c r="U18" s="61">
        <v>1680.3404640000001</v>
      </c>
      <c r="V18" s="61">
        <v>0</v>
      </c>
      <c r="W18" s="61">
        <v>60</v>
      </c>
      <c r="X18" s="61">
        <v>60</v>
      </c>
      <c r="Y18" s="61">
        <v>303.60000000000002</v>
      </c>
      <c r="Z18" s="61">
        <v>455.4</v>
      </c>
      <c r="AA18" s="61">
        <v>759</v>
      </c>
      <c r="AB18" s="61">
        <v>0</v>
      </c>
      <c r="AC18" s="61">
        <v>210.125</v>
      </c>
      <c r="AD18" s="61">
        <v>210.25</v>
      </c>
      <c r="AE18" s="61">
        <v>0</v>
      </c>
      <c r="AF18" s="61">
        <v>414</v>
      </c>
      <c r="AG18" s="61">
        <v>414</v>
      </c>
      <c r="AH18" s="61">
        <v>0</v>
      </c>
      <c r="AI18" s="61">
        <v>63.36</v>
      </c>
      <c r="AJ18" s="61">
        <v>63.36</v>
      </c>
      <c r="AK18" s="13">
        <f t="shared" si="0"/>
        <v>1051.5904639999999</v>
      </c>
      <c r="AL18" s="13">
        <f t="shared" si="1"/>
        <v>4058.6425000000004</v>
      </c>
      <c r="AM18" s="72">
        <f t="shared" si="2"/>
        <v>5110.2329640000007</v>
      </c>
      <c r="AN18" s="98"/>
      <c r="AO18" s="19"/>
      <c r="AP18" s="19"/>
      <c r="AQ18" s="64"/>
      <c r="AR18" s="64"/>
      <c r="AS18" s="64"/>
    </row>
    <row r="19" spans="1:45" x14ac:dyDescent="0.25">
      <c r="A19" s="12">
        <v>11</v>
      </c>
      <c r="B19" s="65"/>
      <c r="C19" s="12">
        <v>15</v>
      </c>
      <c r="D19" s="61">
        <v>7.5</v>
      </c>
      <c r="E19" s="61">
        <v>215</v>
      </c>
      <c r="F19" s="61">
        <v>222.5</v>
      </c>
      <c r="G19" s="61">
        <v>11.25</v>
      </c>
      <c r="H19" s="61">
        <v>1150.5</v>
      </c>
      <c r="I19" s="61">
        <v>1161.75</v>
      </c>
      <c r="J19" s="61">
        <v>0</v>
      </c>
      <c r="K19" s="61">
        <v>0</v>
      </c>
      <c r="L19" s="61">
        <v>0</v>
      </c>
      <c r="M19" s="61">
        <v>246.84</v>
      </c>
      <c r="N19" s="61">
        <v>740.52</v>
      </c>
      <c r="O19" s="61">
        <v>987.36</v>
      </c>
      <c r="P19" s="61"/>
      <c r="Q19" s="61"/>
      <c r="R19" s="61">
        <v>0</v>
      </c>
      <c r="S19" s="61">
        <v>681.90249600000004</v>
      </c>
      <c r="T19" s="61">
        <v>1596.636096</v>
      </c>
      <c r="U19" s="61">
        <v>2278.5385919999999</v>
      </c>
      <c r="V19" s="61">
        <v>0</v>
      </c>
      <c r="W19" s="61">
        <v>66.012500000000003</v>
      </c>
      <c r="X19" s="61">
        <v>66.012500000000003</v>
      </c>
      <c r="Y19" s="61">
        <v>277.464</v>
      </c>
      <c r="Z19" s="61">
        <v>590.04</v>
      </c>
      <c r="AA19" s="61">
        <v>867.50399999999991</v>
      </c>
      <c r="AB19" s="61">
        <v>0</v>
      </c>
      <c r="AC19" s="61">
        <v>212.88425000000001</v>
      </c>
      <c r="AD19" s="61">
        <v>212.88425000000001</v>
      </c>
      <c r="AE19" s="61">
        <v>0</v>
      </c>
      <c r="AF19" s="61">
        <v>446.25</v>
      </c>
      <c r="AG19" s="61">
        <v>446.25</v>
      </c>
      <c r="AH19" s="61">
        <v>0</v>
      </c>
      <c r="AI19" s="61">
        <v>31.68</v>
      </c>
      <c r="AJ19" s="61">
        <v>31.68</v>
      </c>
      <c r="AK19" s="13">
        <f t="shared" si="0"/>
        <v>1224.956496</v>
      </c>
      <c r="AL19" s="13">
        <f t="shared" si="1"/>
        <v>5049.5228459999998</v>
      </c>
      <c r="AM19" s="72">
        <f t="shared" si="2"/>
        <v>6274.4793419999996</v>
      </c>
      <c r="AN19" s="98"/>
      <c r="AO19" s="19"/>
      <c r="AP19" s="19"/>
      <c r="AQ19" s="64"/>
      <c r="AR19" s="64"/>
      <c r="AS19" s="64"/>
    </row>
    <row r="20" spans="1:45" x14ac:dyDescent="0.25">
      <c r="A20" s="12">
        <v>12</v>
      </c>
      <c r="B20" s="65"/>
      <c r="C20" s="12">
        <v>16</v>
      </c>
      <c r="D20" s="61">
        <v>0</v>
      </c>
      <c r="E20" s="61">
        <v>80</v>
      </c>
      <c r="F20" s="61">
        <v>80</v>
      </c>
      <c r="G20" s="61">
        <v>5.25</v>
      </c>
      <c r="H20" s="61">
        <v>1233</v>
      </c>
      <c r="I20" s="61">
        <v>1238.25</v>
      </c>
      <c r="J20" s="61">
        <v>0</v>
      </c>
      <c r="K20" s="61">
        <v>0</v>
      </c>
      <c r="L20" s="61">
        <v>0</v>
      </c>
      <c r="M20" s="61">
        <v>95</v>
      </c>
      <c r="N20" s="61">
        <v>285</v>
      </c>
      <c r="O20" s="61">
        <v>380</v>
      </c>
      <c r="P20" s="61"/>
      <c r="Q20" s="61"/>
      <c r="R20" s="61">
        <v>0</v>
      </c>
      <c r="S20" s="61">
        <v>578.65895999999998</v>
      </c>
      <c r="T20" s="61">
        <v>2092.8964320000005</v>
      </c>
      <c r="U20" s="61">
        <v>2671.5553920000002</v>
      </c>
      <c r="V20" s="61">
        <v>0</v>
      </c>
      <c r="W20" s="61">
        <v>24</v>
      </c>
      <c r="X20" s="61">
        <v>24</v>
      </c>
      <c r="Y20" s="61">
        <v>430.05599999999998</v>
      </c>
      <c r="Z20" s="61">
        <v>1071.576</v>
      </c>
      <c r="AA20" s="61">
        <v>1501.6320000000001</v>
      </c>
      <c r="AB20" s="61">
        <v>0</v>
      </c>
      <c r="AC20" s="61">
        <v>220.08850000000001</v>
      </c>
      <c r="AD20" s="61">
        <v>213.76849999999999</v>
      </c>
      <c r="AE20" s="61">
        <v>0</v>
      </c>
      <c r="AF20" s="61">
        <v>419.5</v>
      </c>
      <c r="AG20" s="61">
        <v>419.5</v>
      </c>
      <c r="AH20" s="61">
        <v>0</v>
      </c>
      <c r="AI20" s="61">
        <v>26.4</v>
      </c>
      <c r="AJ20" s="61">
        <v>26.4</v>
      </c>
      <c r="AK20" s="13">
        <f t="shared" si="0"/>
        <v>1108.96496</v>
      </c>
      <c r="AL20" s="13">
        <f t="shared" si="1"/>
        <v>5452.460932</v>
      </c>
      <c r="AM20" s="72">
        <f t="shared" si="2"/>
        <v>6561.4258920000002</v>
      </c>
      <c r="AN20" s="98"/>
      <c r="AO20" s="19"/>
      <c r="AP20" s="19"/>
      <c r="AQ20" s="64"/>
      <c r="AR20" s="64"/>
      <c r="AS20" s="64"/>
    </row>
    <row r="21" spans="1:45" x14ac:dyDescent="0.25">
      <c r="A21" s="12">
        <v>13</v>
      </c>
      <c r="B21" s="65"/>
      <c r="C21" s="12">
        <v>17</v>
      </c>
      <c r="D21" s="61">
        <v>0</v>
      </c>
      <c r="E21" s="61">
        <v>0</v>
      </c>
      <c r="F21" s="61">
        <v>0</v>
      </c>
      <c r="G21" s="61">
        <v>0.75</v>
      </c>
      <c r="H21" s="61">
        <v>905.25</v>
      </c>
      <c r="I21" s="61">
        <v>906</v>
      </c>
      <c r="J21" s="61">
        <v>0</v>
      </c>
      <c r="K21" s="61">
        <v>0</v>
      </c>
      <c r="L21" s="61">
        <v>0</v>
      </c>
      <c r="M21" s="61">
        <v>92.25</v>
      </c>
      <c r="N21" s="61">
        <v>276.75</v>
      </c>
      <c r="O21" s="61">
        <v>369</v>
      </c>
      <c r="P21" s="61"/>
      <c r="Q21" s="61"/>
      <c r="R21" s="61">
        <v>0</v>
      </c>
      <c r="S21" s="61">
        <v>547.29312000000004</v>
      </c>
      <c r="T21" s="61">
        <v>2653.2485760000004</v>
      </c>
      <c r="U21" s="61">
        <v>3200.5416960000002</v>
      </c>
      <c r="V21" s="61">
        <v>0</v>
      </c>
      <c r="W21" s="61">
        <v>12</v>
      </c>
      <c r="X21" s="61">
        <v>12</v>
      </c>
      <c r="Y21" s="61">
        <v>219.648</v>
      </c>
      <c r="Z21" s="61">
        <v>1210.44</v>
      </c>
      <c r="AA21" s="61">
        <v>1430.088</v>
      </c>
      <c r="AB21" s="61">
        <v>0</v>
      </c>
      <c r="AC21" s="61">
        <v>361.84275000000002</v>
      </c>
      <c r="AD21" s="61">
        <v>362</v>
      </c>
      <c r="AE21" s="61">
        <v>0</v>
      </c>
      <c r="AF21" s="61">
        <v>450.5</v>
      </c>
      <c r="AG21" s="61">
        <v>450.5</v>
      </c>
      <c r="AH21" s="61">
        <v>0</v>
      </c>
      <c r="AI21" s="61">
        <v>10.56</v>
      </c>
      <c r="AJ21" s="61">
        <v>10.56</v>
      </c>
      <c r="AK21" s="13">
        <f t="shared" si="0"/>
        <v>859.94112000000007</v>
      </c>
      <c r="AL21" s="13">
        <f t="shared" si="1"/>
        <v>5880.5913260000007</v>
      </c>
      <c r="AM21" s="72">
        <f t="shared" si="2"/>
        <v>6740.5324460000011</v>
      </c>
      <c r="AN21" s="98"/>
      <c r="AO21" s="19"/>
      <c r="AP21" s="19"/>
      <c r="AQ21" s="64"/>
      <c r="AR21" s="64"/>
      <c r="AS21" s="64"/>
    </row>
    <row r="22" spans="1:45" x14ac:dyDescent="0.25">
      <c r="A22" s="12">
        <v>14</v>
      </c>
      <c r="B22" s="65"/>
      <c r="C22" s="12">
        <v>18</v>
      </c>
      <c r="D22" s="61"/>
      <c r="E22" s="61"/>
      <c r="F22" s="61">
        <v>0</v>
      </c>
      <c r="G22" s="61">
        <v>0</v>
      </c>
      <c r="H22" s="61">
        <v>846.75</v>
      </c>
      <c r="I22" s="61">
        <v>846.75</v>
      </c>
      <c r="J22" s="61">
        <v>0</v>
      </c>
      <c r="K22" s="61">
        <v>0</v>
      </c>
      <c r="L22" s="61">
        <v>0</v>
      </c>
      <c r="M22" s="61">
        <v>92</v>
      </c>
      <c r="N22" s="61">
        <v>368</v>
      </c>
      <c r="O22" s="61">
        <v>460</v>
      </c>
      <c r="P22" s="61"/>
      <c r="Q22" s="61"/>
      <c r="R22" s="61">
        <v>0</v>
      </c>
      <c r="S22" s="61">
        <v>638.52782400000001</v>
      </c>
      <c r="T22" s="61">
        <v>3112.626175155121</v>
      </c>
      <c r="U22" s="61">
        <v>3751.1539991551208</v>
      </c>
      <c r="V22" s="61">
        <v>0</v>
      </c>
      <c r="W22" s="61">
        <v>12</v>
      </c>
      <c r="X22" s="61">
        <v>12</v>
      </c>
      <c r="Y22" s="61">
        <v>261.62400000000002</v>
      </c>
      <c r="Z22" s="61">
        <v>997.39200000000005</v>
      </c>
      <c r="AA22" s="61">
        <v>1259.0160000000001</v>
      </c>
      <c r="AB22" s="61">
        <v>0</v>
      </c>
      <c r="AC22" s="61">
        <v>216.99275</v>
      </c>
      <c r="AD22" s="61">
        <v>187.75</v>
      </c>
      <c r="AE22" s="61">
        <v>0</v>
      </c>
      <c r="AF22" s="61">
        <v>304.25</v>
      </c>
      <c r="AG22" s="61">
        <v>304.25</v>
      </c>
      <c r="AH22" s="61">
        <v>0</v>
      </c>
      <c r="AI22" s="61">
        <v>0</v>
      </c>
      <c r="AJ22" s="61">
        <v>0</v>
      </c>
      <c r="AK22" s="13">
        <f t="shared" si="0"/>
        <v>992.15182400000003</v>
      </c>
      <c r="AL22" s="13">
        <f t="shared" si="1"/>
        <v>5858.0109251551212</v>
      </c>
      <c r="AM22" s="72">
        <f t="shared" si="2"/>
        <v>6850.1627491551208</v>
      </c>
      <c r="AN22" s="98"/>
      <c r="AO22" s="19"/>
      <c r="AP22" s="19"/>
      <c r="AQ22" s="64"/>
      <c r="AR22" s="64"/>
      <c r="AS22" s="64"/>
    </row>
    <row r="23" spans="1:45" x14ac:dyDescent="0.25">
      <c r="A23" s="12">
        <v>15</v>
      </c>
      <c r="B23" s="65"/>
      <c r="C23" s="12">
        <v>19</v>
      </c>
      <c r="D23" s="61"/>
      <c r="E23" s="61"/>
      <c r="F23" s="61">
        <v>0</v>
      </c>
      <c r="G23" s="61">
        <v>0.75</v>
      </c>
      <c r="H23" s="61">
        <v>387.75</v>
      </c>
      <c r="I23" s="61">
        <v>388.5</v>
      </c>
      <c r="J23" s="61">
        <v>0</v>
      </c>
      <c r="K23" s="61">
        <v>0</v>
      </c>
      <c r="L23" s="61">
        <v>0</v>
      </c>
      <c r="M23" s="61">
        <v>81.400000000000006</v>
      </c>
      <c r="N23" s="61">
        <v>325.60000000000002</v>
      </c>
      <c r="O23" s="61">
        <v>407</v>
      </c>
      <c r="P23" s="61"/>
      <c r="Q23" s="61"/>
      <c r="R23" s="61">
        <v>0</v>
      </c>
      <c r="S23" s="61">
        <v>421.91688000000011</v>
      </c>
      <c r="T23" s="61">
        <v>3529.0087343102418</v>
      </c>
      <c r="U23" s="61">
        <v>3950.9256143102421</v>
      </c>
      <c r="V23" s="61">
        <v>0</v>
      </c>
      <c r="W23" s="61">
        <v>0</v>
      </c>
      <c r="X23" s="61">
        <v>0</v>
      </c>
      <c r="Y23" s="61">
        <v>149.952</v>
      </c>
      <c r="Z23" s="61">
        <v>583.17600000000004</v>
      </c>
      <c r="AA23" s="61">
        <v>733.12800000000004</v>
      </c>
      <c r="AB23" s="61">
        <v>0</v>
      </c>
      <c r="AC23" s="61">
        <v>382.43925000000002</v>
      </c>
      <c r="AD23" s="61">
        <v>382.5</v>
      </c>
      <c r="AE23" s="61">
        <v>0</v>
      </c>
      <c r="AF23" s="61">
        <v>186.5</v>
      </c>
      <c r="AG23" s="61">
        <v>186.5</v>
      </c>
      <c r="AH23" s="61"/>
      <c r="AI23" s="61"/>
      <c r="AJ23" s="61">
        <v>0</v>
      </c>
      <c r="AK23" s="13">
        <f t="shared" si="0"/>
        <v>654.01888000000008</v>
      </c>
      <c r="AL23" s="13">
        <f t="shared" si="1"/>
        <v>5394.4739843102425</v>
      </c>
      <c r="AM23" s="72">
        <f t="shared" si="2"/>
        <v>6048.492864310243</v>
      </c>
      <c r="AN23" s="98"/>
      <c r="AO23" s="19"/>
      <c r="AP23" s="19"/>
      <c r="AQ23" s="64"/>
      <c r="AR23" s="64"/>
      <c r="AS23" s="64"/>
    </row>
    <row r="24" spans="1:45" x14ac:dyDescent="0.25">
      <c r="A24" s="12">
        <v>16</v>
      </c>
      <c r="B24" s="65"/>
      <c r="C24" s="12">
        <v>20</v>
      </c>
      <c r="D24" s="61"/>
      <c r="E24" s="61"/>
      <c r="F24" s="61">
        <v>0</v>
      </c>
      <c r="G24" s="61">
        <v>0</v>
      </c>
      <c r="H24" s="61">
        <v>131.25</v>
      </c>
      <c r="I24" s="61">
        <v>131.25</v>
      </c>
      <c r="J24" s="61">
        <v>0</v>
      </c>
      <c r="K24" s="61">
        <v>0</v>
      </c>
      <c r="L24" s="61">
        <v>0</v>
      </c>
      <c r="M24" s="61">
        <v>90.800000000000011</v>
      </c>
      <c r="N24" s="61">
        <v>363.20000000000005</v>
      </c>
      <c r="O24" s="61">
        <v>454.00000000000006</v>
      </c>
      <c r="P24" s="61"/>
      <c r="Q24" s="61"/>
      <c r="R24" s="61">
        <v>0</v>
      </c>
      <c r="S24" s="61">
        <v>487.23311999999999</v>
      </c>
      <c r="T24" s="61">
        <v>3744.3119999999994</v>
      </c>
      <c r="U24" s="61">
        <v>4231.5451199999998</v>
      </c>
      <c r="V24" s="61">
        <v>0</v>
      </c>
      <c r="W24" s="61">
        <v>0</v>
      </c>
      <c r="X24" s="61">
        <v>0</v>
      </c>
      <c r="Y24" s="61">
        <v>251.85599999999999</v>
      </c>
      <c r="Z24" s="61">
        <v>826.84799999999996</v>
      </c>
      <c r="AA24" s="61">
        <v>1078.704</v>
      </c>
      <c r="AB24" s="61">
        <v>0</v>
      </c>
      <c r="AC24" s="61">
        <v>297.47674999999998</v>
      </c>
      <c r="AD24" s="61">
        <v>266.5</v>
      </c>
      <c r="AE24" s="61">
        <v>0</v>
      </c>
      <c r="AF24" s="61">
        <v>102.5</v>
      </c>
      <c r="AG24" s="61">
        <v>102.5</v>
      </c>
      <c r="AH24" s="61"/>
      <c r="AI24" s="61"/>
      <c r="AJ24" s="61">
        <v>0</v>
      </c>
      <c r="AK24" s="13">
        <f t="shared" si="0"/>
        <v>829.88912000000005</v>
      </c>
      <c r="AL24" s="13">
        <f t="shared" si="1"/>
        <v>5465.5867499999995</v>
      </c>
      <c r="AM24" s="72">
        <f t="shared" si="2"/>
        <v>6295.4758699999993</v>
      </c>
      <c r="AN24" s="98"/>
      <c r="AO24" s="19"/>
      <c r="AP24" s="19"/>
      <c r="AQ24" s="64"/>
      <c r="AR24" s="64"/>
      <c r="AS24" s="64"/>
    </row>
    <row r="25" spans="1:45" x14ac:dyDescent="0.25">
      <c r="A25" s="12">
        <v>17</v>
      </c>
      <c r="B25" s="65"/>
      <c r="C25" s="12">
        <v>21</v>
      </c>
      <c r="D25" s="61"/>
      <c r="E25" s="61"/>
      <c r="F25" s="61">
        <v>0</v>
      </c>
      <c r="G25" s="61">
        <v>0</v>
      </c>
      <c r="H25" s="61">
        <v>96</v>
      </c>
      <c r="I25" s="61">
        <v>96</v>
      </c>
      <c r="J25" s="61">
        <v>0</v>
      </c>
      <c r="K25" s="61">
        <v>0</v>
      </c>
      <c r="L25" s="61">
        <v>0</v>
      </c>
      <c r="M25" s="61">
        <v>99.2</v>
      </c>
      <c r="N25" s="61">
        <v>396.8</v>
      </c>
      <c r="O25" s="61">
        <v>496</v>
      </c>
      <c r="P25" s="61"/>
      <c r="Q25" s="61"/>
      <c r="R25" s="61">
        <v>0</v>
      </c>
      <c r="S25" s="61">
        <v>411.84</v>
      </c>
      <c r="T25" s="61">
        <v>3725.1001919999999</v>
      </c>
      <c r="U25" s="61">
        <v>4136.940192</v>
      </c>
      <c r="V25" s="61">
        <v>0</v>
      </c>
      <c r="W25" s="61">
        <v>0</v>
      </c>
      <c r="X25" s="61">
        <v>0</v>
      </c>
      <c r="Y25" s="61">
        <v>170.54400000000001</v>
      </c>
      <c r="Z25" s="61">
        <v>347.42399999999998</v>
      </c>
      <c r="AA25" s="61">
        <v>517.96799999999996</v>
      </c>
      <c r="AB25" s="61">
        <v>0</v>
      </c>
      <c r="AC25" s="61">
        <v>203.89</v>
      </c>
      <c r="AD25" s="61">
        <v>204</v>
      </c>
      <c r="AE25" s="61">
        <v>0</v>
      </c>
      <c r="AF25" s="61">
        <v>53.25</v>
      </c>
      <c r="AG25" s="61">
        <v>53.25</v>
      </c>
      <c r="AH25" s="61"/>
      <c r="AI25" s="61"/>
      <c r="AJ25" s="61">
        <v>0</v>
      </c>
      <c r="AK25" s="13">
        <f t="shared" si="0"/>
        <v>681.58399999999995</v>
      </c>
      <c r="AL25" s="13">
        <f t="shared" si="1"/>
        <v>4822.4641920000004</v>
      </c>
      <c r="AM25" s="72">
        <f t="shared" si="2"/>
        <v>5504.0481920000002</v>
      </c>
      <c r="AN25" s="98"/>
      <c r="AO25" s="19"/>
      <c r="AP25" s="19"/>
      <c r="AQ25" s="64"/>
      <c r="AR25" s="64"/>
      <c r="AS25" s="64"/>
    </row>
    <row r="26" spans="1:45" x14ac:dyDescent="0.25">
      <c r="A26" s="12">
        <v>18</v>
      </c>
      <c r="B26" s="65"/>
      <c r="C26" s="12">
        <v>22</v>
      </c>
      <c r="D26" s="61"/>
      <c r="E26" s="61"/>
      <c r="F26" s="61">
        <v>0</v>
      </c>
      <c r="G26" s="61">
        <v>0</v>
      </c>
      <c r="H26" s="61">
        <v>63.75</v>
      </c>
      <c r="I26" s="61">
        <v>63.75</v>
      </c>
      <c r="J26" s="61">
        <v>0</v>
      </c>
      <c r="K26" s="61">
        <v>0</v>
      </c>
      <c r="L26" s="61">
        <v>0</v>
      </c>
      <c r="M26" s="61">
        <v>40.1</v>
      </c>
      <c r="N26" s="61">
        <v>360.90000000000003</v>
      </c>
      <c r="O26" s="61">
        <v>401.00000000000006</v>
      </c>
      <c r="P26" s="61"/>
      <c r="Q26" s="61"/>
      <c r="R26" s="61">
        <v>0</v>
      </c>
      <c r="S26" s="61">
        <v>425.57803200000001</v>
      </c>
      <c r="T26" s="61">
        <v>3979.5993048939335</v>
      </c>
      <c r="U26" s="61">
        <v>4405.1773368939339</v>
      </c>
      <c r="V26" s="61">
        <v>0</v>
      </c>
      <c r="W26" s="61">
        <v>0</v>
      </c>
      <c r="X26" s="61">
        <v>0</v>
      </c>
      <c r="Y26" s="61">
        <v>252.38399999999999</v>
      </c>
      <c r="Z26" s="61">
        <v>408.14400000000001</v>
      </c>
      <c r="AA26" s="61">
        <v>660.52800000000002</v>
      </c>
      <c r="AB26" s="61">
        <v>0</v>
      </c>
      <c r="AC26" s="61">
        <v>294.74650000000003</v>
      </c>
      <c r="AD26" s="61">
        <v>288.5</v>
      </c>
      <c r="AE26" s="61">
        <v>0</v>
      </c>
      <c r="AF26" s="61">
        <v>114.75</v>
      </c>
      <c r="AG26" s="61">
        <v>114.75</v>
      </c>
      <c r="AH26" s="61"/>
      <c r="AI26" s="61"/>
      <c r="AJ26" s="61">
        <v>0</v>
      </c>
      <c r="AK26" s="13">
        <f t="shared" si="0"/>
        <v>718.06203200000004</v>
      </c>
      <c r="AL26" s="13">
        <f t="shared" si="1"/>
        <v>5221.8898048939336</v>
      </c>
      <c r="AM26" s="72">
        <f t="shared" si="2"/>
        <v>5939.9518368939334</v>
      </c>
      <c r="AN26" s="98"/>
      <c r="AO26" s="19"/>
      <c r="AP26" s="19"/>
      <c r="AQ26" s="64"/>
      <c r="AR26" s="64"/>
      <c r="AS26" s="64"/>
    </row>
    <row r="27" spans="1:45" x14ac:dyDescent="0.25">
      <c r="A27" s="12">
        <v>19</v>
      </c>
      <c r="B27" s="65"/>
      <c r="C27" s="12">
        <v>23</v>
      </c>
      <c r="D27" s="61"/>
      <c r="E27" s="61"/>
      <c r="F27" s="61">
        <v>0</v>
      </c>
      <c r="G27" s="61">
        <v>0</v>
      </c>
      <c r="H27" s="61">
        <v>27.75</v>
      </c>
      <c r="I27" s="61">
        <v>27.75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/>
      <c r="Q27" s="61"/>
      <c r="R27" s="61">
        <v>0</v>
      </c>
      <c r="S27" s="61">
        <v>558.97723199999996</v>
      </c>
      <c r="T27" s="61">
        <v>3578.7593734653624</v>
      </c>
      <c r="U27" s="61">
        <v>4137.7366054653621</v>
      </c>
      <c r="V27" s="61">
        <v>0</v>
      </c>
      <c r="W27" s="61">
        <v>0</v>
      </c>
      <c r="X27" s="61">
        <v>0</v>
      </c>
      <c r="Y27" s="61">
        <v>262.416</v>
      </c>
      <c r="Z27" s="61">
        <v>511.36799999999999</v>
      </c>
      <c r="AA27" s="61">
        <v>773.78399999999999</v>
      </c>
      <c r="AB27" s="61">
        <v>0</v>
      </c>
      <c r="AC27" s="61">
        <v>241.38075000000001</v>
      </c>
      <c r="AD27" s="61">
        <v>228.75</v>
      </c>
      <c r="AE27" s="61">
        <v>0</v>
      </c>
      <c r="AF27" s="61">
        <v>102.75</v>
      </c>
      <c r="AG27" s="61">
        <v>102.75</v>
      </c>
      <c r="AH27" s="61"/>
      <c r="AI27" s="61"/>
      <c r="AJ27" s="61">
        <v>0</v>
      </c>
      <c r="AK27" s="13">
        <f t="shared" si="0"/>
        <v>821.3932319999999</v>
      </c>
      <c r="AL27" s="13">
        <f t="shared" si="1"/>
        <v>4462.0081234653626</v>
      </c>
      <c r="AM27" s="72">
        <f t="shared" si="2"/>
        <v>5283.4013554653629</v>
      </c>
      <c r="AN27" s="98"/>
      <c r="AO27" s="19"/>
      <c r="AP27" s="19"/>
      <c r="AQ27" s="64"/>
      <c r="AR27" s="64"/>
      <c r="AS27" s="64"/>
    </row>
    <row r="28" spans="1:45" x14ac:dyDescent="0.25">
      <c r="A28" s="12">
        <v>20</v>
      </c>
      <c r="B28" s="65"/>
      <c r="C28" s="12">
        <v>24</v>
      </c>
      <c r="D28" s="61"/>
      <c r="E28" s="61"/>
      <c r="F28" s="61">
        <v>0</v>
      </c>
      <c r="G28" s="61"/>
      <c r="H28" s="61"/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/>
      <c r="Q28" s="61"/>
      <c r="R28" s="61">
        <v>0</v>
      </c>
      <c r="S28" s="61">
        <v>549.12</v>
      </c>
      <c r="T28" s="61">
        <v>4073.8182202345929</v>
      </c>
      <c r="U28" s="61">
        <v>4622.9382202345932</v>
      </c>
      <c r="V28" s="61">
        <v>0</v>
      </c>
      <c r="W28" s="61">
        <v>0</v>
      </c>
      <c r="X28" s="61">
        <v>0</v>
      </c>
      <c r="Y28" s="61">
        <v>154.17599999999999</v>
      </c>
      <c r="Z28" s="61">
        <v>459.36</v>
      </c>
      <c r="AA28" s="61">
        <v>613.53600000000006</v>
      </c>
      <c r="AB28" s="61">
        <v>0</v>
      </c>
      <c r="AC28" s="61">
        <v>290.74374999999998</v>
      </c>
      <c r="AD28" s="61">
        <v>284.5</v>
      </c>
      <c r="AE28" s="61">
        <v>0</v>
      </c>
      <c r="AF28" s="61">
        <v>84.75</v>
      </c>
      <c r="AG28" s="61">
        <v>84.75</v>
      </c>
      <c r="AH28" s="61"/>
      <c r="AI28" s="61"/>
      <c r="AJ28" s="61">
        <v>0</v>
      </c>
      <c r="AK28" s="13">
        <f t="shared" si="0"/>
        <v>703.29600000000005</v>
      </c>
      <c r="AL28" s="13">
        <f t="shared" si="1"/>
        <v>4908.6719702345927</v>
      </c>
      <c r="AM28" s="72">
        <f t="shared" si="2"/>
        <v>5611.9679702345929</v>
      </c>
      <c r="AN28" s="98"/>
      <c r="AO28" s="19"/>
      <c r="AP28" s="19"/>
      <c r="AQ28" s="64"/>
      <c r="AR28" s="64"/>
      <c r="AS28" s="64"/>
    </row>
    <row r="29" spans="1:45" x14ac:dyDescent="0.25">
      <c r="A29" s="12">
        <v>21</v>
      </c>
      <c r="B29" s="65"/>
      <c r="C29" s="12">
        <v>25</v>
      </c>
      <c r="D29" s="61"/>
      <c r="E29" s="61"/>
      <c r="F29" s="61">
        <v>0</v>
      </c>
      <c r="G29" s="61"/>
      <c r="H29" s="61"/>
      <c r="I29" s="61">
        <v>0</v>
      </c>
      <c r="J29" s="61">
        <v>0</v>
      </c>
      <c r="K29" s="61">
        <v>0</v>
      </c>
      <c r="L29" s="61">
        <v>0</v>
      </c>
      <c r="M29" s="61">
        <v>33.300000000000004</v>
      </c>
      <c r="N29" s="61">
        <v>299.7</v>
      </c>
      <c r="O29" s="61">
        <v>333</v>
      </c>
      <c r="P29" s="61"/>
      <c r="Q29" s="61"/>
      <c r="R29" s="61">
        <v>0</v>
      </c>
      <c r="S29" s="61">
        <v>284.85599999999999</v>
      </c>
      <c r="T29" s="61">
        <v>4481.4508554615386</v>
      </c>
      <c r="U29" s="61">
        <v>4766.3068554615384</v>
      </c>
      <c r="V29" s="61">
        <v>0</v>
      </c>
      <c r="W29" s="61">
        <v>0</v>
      </c>
      <c r="X29" s="61">
        <v>0</v>
      </c>
      <c r="Y29" s="61">
        <v>116.42400000000001</v>
      </c>
      <c r="Z29" s="61">
        <v>215.16</v>
      </c>
      <c r="AA29" s="61">
        <v>331.584</v>
      </c>
      <c r="AB29" s="61">
        <v>0</v>
      </c>
      <c r="AC29" s="61">
        <v>416.84699999999998</v>
      </c>
      <c r="AD29" s="61">
        <v>416.75</v>
      </c>
      <c r="AE29" s="61">
        <v>0</v>
      </c>
      <c r="AF29" s="61">
        <v>60.5</v>
      </c>
      <c r="AG29" s="61">
        <v>60.5</v>
      </c>
      <c r="AH29" s="61"/>
      <c r="AI29" s="61"/>
      <c r="AJ29" s="61">
        <v>0</v>
      </c>
      <c r="AK29" s="13">
        <f t="shared" si="0"/>
        <v>434.58000000000004</v>
      </c>
      <c r="AL29" s="13">
        <f t="shared" si="1"/>
        <v>5473.657855461538</v>
      </c>
      <c r="AM29" s="72">
        <f t="shared" si="2"/>
        <v>5908.2378554615379</v>
      </c>
      <c r="AN29" s="98"/>
      <c r="AO29" s="19"/>
      <c r="AP29" s="19"/>
      <c r="AQ29" s="64"/>
      <c r="AR29" s="64"/>
      <c r="AS29" s="64"/>
    </row>
    <row r="30" spans="1:45" x14ac:dyDescent="0.25">
      <c r="A30" s="12">
        <v>22</v>
      </c>
      <c r="B30" s="65"/>
      <c r="C30" s="12">
        <v>26</v>
      </c>
      <c r="D30" s="61"/>
      <c r="E30" s="61"/>
      <c r="F30" s="61">
        <v>0</v>
      </c>
      <c r="G30" s="61"/>
      <c r="H30" s="61"/>
      <c r="I30" s="61">
        <v>0</v>
      </c>
      <c r="J30" s="61">
        <v>0</v>
      </c>
      <c r="K30" s="61">
        <v>0</v>
      </c>
      <c r="L30" s="61">
        <v>0</v>
      </c>
      <c r="M30" s="61">
        <v>28.5</v>
      </c>
      <c r="N30" s="61">
        <v>256.5</v>
      </c>
      <c r="O30" s="61">
        <v>285</v>
      </c>
      <c r="P30" s="61"/>
      <c r="Q30" s="61"/>
      <c r="R30" s="61">
        <v>0</v>
      </c>
      <c r="S30" s="61">
        <v>227.17464000000001</v>
      </c>
      <c r="T30" s="61">
        <v>4658.4479920000003</v>
      </c>
      <c r="U30" s="61">
        <v>4885.6226320000005</v>
      </c>
      <c r="V30" s="61">
        <v>0</v>
      </c>
      <c r="W30" s="61">
        <v>0</v>
      </c>
      <c r="X30" s="61">
        <v>0</v>
      </c>
      <c r="Y30" s="61">
        <v>190.608</v>
      </c>
      <c r="Z30" s="61">
        <v>427.68</v>
      </c>
      <c r="AA30" s="61">
        <v>618.28800000000001</v>
      </c>
      <c r="AB30" s="61">
        <v>0</v>
      </c>
      <c r="AC30" s="61">
        <v>409.96499999999997</v>
      </c>
      <c r="AD30" s="61">
        <v>427.75</v>
      </c>
      <c r="AE30" s="61">
        <v>0</v>
      </c>
      <c r="AF30" s="61">
        <v>24</v>
      </c>
      <c r="AG30" s="61">
        <v>24</v>
      </c>
      <c r="AH30" s="61"/>
      <c r="AI30" s="61"/>
      <c r="AJ30" s="61">
        <v>0</v>
      </c>
      <c r="AK30" s="13">
        <f t="shared" si="0"/>
        <v>446.28264000000001</v>
      </c>
      <c r="AL30" s="13">
        <f t="shared" si="1"/>
        <v>5776.5929920000008</v>
      </c>
      <c r="AM30" s="72">
        <f t="shared" si="2"/>
        <v>6222.8756320000011</v>
      </c>
      <c r="AN30" s="98"/>
      <c r="AO30" s="19"/>
      <c r="AP30" s="19"/>
      <c r="AQ30" s="64"/>
      <c r="AR30" s="64"/>
      <c r="AS30" s="64"/>
    </row>
    <row r="31" spans="1:45" x14ac:dyDescent="0.25">
      <c r="A31" s="12">
        <v>23</v>
      </c>
      <c r="B31" s="65"/>
      <c r="C31" s="12">
        <v>27</v>
      </c>
      <c r="D31" s="61"/>
      <c r="E31" s="61"/>
      <c r="F31" s="61">
        <v>0</v>
      </c>
      <c r="G31" s="61"/>
      <c r="H31" s="61"/>
      <c r="I31" s="61">
        <v>0</v>
      </c>
      <c r="J31" s="61">
        <v>0</v>
      </c>
      <c r="K31" s="61">
        <v>7.0000000000000007E-2</v>
      </c>
      <c r="L31" s="61">
        <v>7.0000000000000007E-2</v>
      </c>
      <c r="M31" s="61">
        <v>31.200000000000003</v>
      </c>
      <c r="N31" s="61">
        <v>280.8</v>
      </c>
      <c r="O31" s="61">
        <v>312</v>
      </c>
      <c r="P31" s="61"/>
      <c r="Q31" s="61"/>
      <c r="R31" s="61">
        <v>0</v>
      </c>
      <c r="S31" s="61">
        <v>322.08</v>
      </c>
      <c r="T31" s="61">
        <v>4599.3599519999998</v>
      </c>
      <c r="U31" s="61">
        <v>4921.4399519999997</v>
      </c>
      <c r="V31" s="61">
        <v>0</v>
      </c>
      <c r="W31" s="61">
        <v>0</v>
      </c>
      <c r="X31" s="61">
        <v>0</v>
      </c>
      <c r="Y31" s="61">
        <v>213.31200000000001</v>
      </c>
      <c r="Z31" s="61">
        <v>347.42399999999998</v>
      </c>
      <c r="AA31" s="61">
        <v>560.73599999999999</v>
      </c>
      <c r="AB31" s="61">
        <v>0</v>
      </c>
      <c r="AC31" s="61">
        <v>494.46699999999998</v>
      </c>
      <c r="AD31" s="61">
        <v>482</v>
      </c>
      <c r="AE31" s="61">
        <v>0</v>
      </c>
      <c r="AF31" s="61">
        <v>24</v>
      </c>
      <c r="AG31" s="61">
        <v>24</v>
      </c>
      <c r="AH31" s="61"/>
      <c r="AI31" s="61"/>
      <c r="AJ31" s="61">
        <v>0</v>
      </c>
      <c r="AK31" s="13">
        <f t="shared" si="0"/>
        <v>566.59199999999998</v>
      </c>
      <c r="AL31" s="13">
        <f t="shared" si="1"/>
        <v>5746.1209519999993</v>
      </c>
      <c r="AM31" s="72">
        <f t="shared" si="2"/>
        <v>6312.7129519999989</v>
      </c>
      <c r="AN31" s="98"/>
      <c r="AO31" s="19"/>
      <c r="AP31" s="19"/>
      <c r="AQ31" s="64"/>
      <c r="AR31" s="64"/>
      <c r="AS31" s="64"/>
    </row>
    <row r="32" spans="1:45" x14ac:dyDescent="0.25">
      <c r="A32" s="12">
        <v>24</v>
      </c>
      <c r="B32" s="65"/>
      <c r="C32" s="12">
        <v>28</v>
      </c>
      <c r="D32" s="61"/>
      <c r="E32" s="61"/>
      <c r="F32" s="61">
        <v>0</v>
      </c>
      <c r="G32" s="61"/>
      <c r="H32" s="61"/>
      <c r="I32" s="61">
        <v>0</v>
      </c>
      <c r="J32" s="61">
        <v>0</v>
      </c>
      <c r="K32" s="61">
        <v>2.75E-2</v>
      </c>
      <c r="L32" s="61">
        <v>2.75E-2</v>
      </c>
      <c r="M32" s="61">
        <v>40.700000000000003</v>
      </c>
      <c r="N32" s="61">
        <v>366.3</v>
      </c>
      <c r="O32" s="61">
        <v>407</v>
      </c>
      <c r="P32" s="61"/>
      <c r="Q32" s="61"/>
      <c r="R32" s="61">
        <v>0</v>
      </c>
      <c r="S32" s="61">
        <v>303.60000000000002</v>
      </c>
      <c r="T32" s="61">
        <v>4582.4375443478266</v>
      </c>
      <c r="U32" s="61">
        <v>4886.037544347827</v>
      </c>
      <c r="V32" s="61">
        <v>0</v>
      </c>
      <c r="W32" s="61">
        <v>0</v>
      </c>
      <c r="X32" s="61">
        <v>0</v>
      </c>
      <c r="Y32" s="61">
        <v>187.96799999999999</v>
      </c>
      <c r="Z32" s="61">
        <v>357.98399999999998</v>
      </c>
      <c r="AA32" s="61">
        <v>545.952</v>
      </c>
      <c r="AB32" s="61">
        <v>0</v>
      </c>
      <c r="AC32" s="61">
        <v>547.52149999999995</v>
      </c>
      <c r="AD32" s="61">
        <v>535.5</v>
      </c>
      <c r="AE32" s="61">
        <v>0</v>
      </c>
      <c r="AF32" s="61">
        <v>18</v>
      </c>
      <c r="AG32" s="61">
        <v>18</v>
      </c>
      <c r="AH32" s="61"/>
      <c r="AI32" s="61"/>
      <c r="AJ32" s="61">
        <v>0</v>
      </c>
      <c r="AK32" s="13">
        <f t="shared" si="0"/>
        <v>532.26800000000003</v>
      </c>
      <c r="AL32" s="13">
        <f t="shared" si="1"/>
        <v>5872.2705443478271</v>
      </c>
      <c r="AM32" s="72">
        <f t="shared" si="2"/>
        <v>6404.5385443478272</v>
      </c>
      <c r="AN32" s="98"/>
      <c r="AO32" s="19"/>
      <c r="AP32" s="19"/>
      <c r="AQ32" s="64"/>
      <c r="AR32" s="64"/>
      <c r="AS32" s="64"/>
    </row>
    <row r="33" spans="1:52" x14ac:dyDescent="0.25">
      <c r="A33" s="12">
        <v>25</v>
      </c>
      <c r="B33" s="65"/>
      <c r="C33" s="12">
        <v>29</v>
      </c>
      <c r="D33" s="61"/>
      <c r="E33" s="61"/>
      <c r="F33" s="61">
        <v>0</v>
      </c>
      <c r="G33" s="61"/>
      <c r="H33" s="61"/>
      <c r="I33" s="61">
        <v>0</v>
      </c>
      <c r="J33" s="61">
        <v>0</v>
      </c>
      <c r="K33" s="61">
        <v>0</v>
      </c>
      <c r="L33" s="61">
        <v>0</v>
      </c>
      <c r="M33" s="61">
        <v>35.9</v>
      </c>
      <c r="N33" s="61">
        <v>323.10000000000002</v>
      </c>
      <c r="O33" s="61">
        <v>359</v>
      </c>
      <c r="P33" s="61"/>
      <c r="Q33" s="61"/>
      <c r="R33" s="61">
        <v>0</v>
      </c>
      <c r="S33" s="61">
        <v>300.95999999999998</v>
      </c>
      <c r="T33" s="61">
        <v>3863.6935652173916</v>
      </c>
      <c r="U33" s="61">
        <v>4164.6535652173916</v>
      </c>
      <c r="V33" s="61">
        <v>0</v>
      </c>
      <c r="W33" s="61">
        <v>0</v>
      </c>
      <c r="X33" s="61">
        <v>0</v>
      </c>
      <c r="Y33" s="61">
        <v>139.392</v>
      </c>
      <c r="Z33" s="61">
        <v>261.096</v>
      </c>
      <c r="AA33" s="61">
        <v>400.488</v>
      </c>
      <c r="AB33" s="61">
        <v>0</v>
      </c>
      <c r="AC33" s="61">
        <v>581.66399999999999</v>
      </c>
      <c r="AD33" s="61">
        <v>581</v>
      </c>
      <c r="AE33" s="61">
        <v>0</v>
      </c>
      <c r="AF33" s="61">
        <v>12</v>
      </c>
      <c r="AG33" s="61">
        <v>12</v>
      </c>
      <c r="AH33" s="61"/>
      <c r="AI33" s="61"/>
      <c r="AJ33" s="61">
        <v>0</v>
      </c>
      <c r="AK33" s="13">
        <f t="shared" si="0"/>
        <v>476.25199999999995</v>
      </c>
      <c r="AL33" s="13">
        <f t="shared" si="1"/>
        <v>5041.5535652173921</v>
      </c>
      <c r="AM33" s="72">
        <f t="shared" si="2"/>
        <v>5517.8055652173916</v>
      </c>
      <c r="AN33" s="98"/>
      <c r="AO33" s="19"/>
      <c r="AP33" s="19"/>
      <c r="AQ33" s="64"/>
      <c r="AR33" s="64"/>
      <c r="AS33" s="64"/>
    </row>
    <row r="34" spans="1:52" x14ac:dyDescent="0.25">
      <c r="A34" s="12">
        <v>26</v>
      </c>
      <c r="B34" s="65"/>
      <c r="C34" s="12">
        <v>30</v>
      </c>
      <c r="D34" s="61"/>
      <c r="E34" s="61"/>
      <c r="F34" s="61">
        <v>0</v>
      </c>
      <c r="G34" s="61"/>
      <c r="H34" s="61"/>
      <c r="I34" s="61">
        <v>0</v>
      </c>
      <c r="J34" s="61">
        <v>0</v>
      </c>
      <c r="K34" s="61">
        <v>0</v>
      </c>
      <c r="L34" s="61">
        <v>0</v>
      </c>
      <c r="M34" s="61">
        <v>44.900000000000006</v>
      </c>
      <c r="N34" s="61">
        <v>404.1</v>
      </c>
      <c r="O34" s="61">
        <v>449</v>
      </c>
      <c r="P34" s="61"/>
      <c r="Q34" s="61"/>
      <c r="R34" s="61">
        <v>0</v>
      </c>
      <c r="S34" s="61">
        <v>250.8</v>
      </c>
      <c r="T34" s="61">
        <v>4488.9890893913043</v>
      </c>
      <c r="U34" s="61">
        <v>4739.7890893913045</v>
      </c>
      <c r="V34" s="61">
        <v>0</v>
      </c>
      <c r="W34" s="61">
        <v>0</v>
      </c>
      <c r="X34" s="61">
        <v>0</v>
      </c>
      <c r="Y34" s="61">
        <v>416.06400000000002</v>
      </c>
      <c r="Z34" s="61">
        <v>368.80799999999999</v>
      </c>
      <c r="AA34" s="61">
        <v>784.87200000000007</v>
      </c>
      <c r="AB34" s="61">
        <v>0</v>
      </c>
      <c r="AC34" s="61">
        <v>572.15200000000004</v>
      </c>
      <c r="AD34" s="61">
        <v>577.75</v>
      </c>
      <c r="AE34" s="61">
        <v>0</v>
      </c>
      <c r="AF34" s="61">
        <v>12</v>
      </c>
      <c r="AG34" s="61">
        <v>12</v>
      </c>
      <c r="AH34" s="61"/>
      <c r="AI34" s="61"/>
      <c r="AJ34" s="61">
        <v>0</v>
      </c>
      <c r="AK34" s="13">
        <f t="shared" si="0"/>
        <v>711.76400000000012</v>
      </c>
      <c r="AL34" s="13">
        <f t="shared" si="1"/>
        <v>5846.0490893913047</v>
      </c>
      <c r="AM34" s="72">
        <f t="shared" si="2"/>
        <v>6557.8130893913049</v>
      </c>
      <c r="AN34" s="98"/>
      <c r="AO34" s="19"/>
      <c r="AP34" s="19"/>
      <c r="AQ34" s="64"/>
      <c r="AR34" s="64"/>
      <c r="AS34" s="64"/>
    </row>
    <row r="35" spans="1:52" x14ac:dyDescent="0.25">
      <c r="A35" s="12">
        <v>27</v>
      </c>
      <c r="B35" s="65"/>
      <c r="C35" s="12">
        <v>31</v>
      </c>
      <c r="D35" s="61"/>
      <c r="E35" s="61"/>
      <c r="F35" s="61">
        <v>0</v>
      </c>
      <c r="G35" s="61"/>
      <c r="H35" s="61"/>
      <c r="I35" s="61">
        <v>0</v>
      </c>
      <c r="J35" s="61">
        <v>0</v>
      </c>
      <c r="K35" s="61">
        <v>0</v>
      </c>
      <c r="L35" s="61">
        <v>0</v>
      </c>
      <c r="M35" s="61">
        <v>44.300000000000004</v>
      </c>
      <c r="N35" s="61">
        <v>398.7</v>
      </c>
      <c r="O35" s="61">
        <v>443</v>
      </c>
      <c r="P35" s="61"/>
      <c r="Q35" s="61"/>
      <c r="R35" s="61">
        <v>0</v>
      </c>
      <c r="S35" s="61">
        <v>208.56</v>
      </c>
      <c r="T35" s="61">
        <v>4253.2142399999993</v>
      </c>
      <c r="U35" s="61">
        <v>4461.7742399999997</v>
      </c>
      <c r="V35" s="61">
        <v>0</v>
      </c>
      <c r="W35" s="61">
        <v>0</v>
      </c>
      <c r="X35" s="61">
        <v>0</v>
      </c>
      <c r="Y35" s="61">
        <v>276.40800000000002</v>
      </c>
      <c r="Z35" s="61">
        <v>253.70400000000001</v>
      </c>
      <c r="AA35" s="61">
        <v>530.11200000000008</v>
      </c>
      <c r="AB35" s="61">
        <v>0</v>
      </c>
      <c r="AC35" s="61">
        <v>629.12924999999996</v>
      </c>
      <c r="AD35" s="61">
        <v>607.75</v>
      </c>
      <c r="AE35" s="61">
        <v>0</v>
      </c>
      <c r="AF35" s="61">
        <v>12</v>
      </c>
      <c r="AG35" s="61">
        <v>12</v>
      </c>
      <c r="AH35" s="61"/>
      <c r="AI35" s="61"/>
      <c r="AJ35" s="61">
        <v>0</v>
      </c>
      <c r="AK35" s="13">
        <f t="shared" si="0"/>
        <v>529.26800000000003</v>
      </c>
      <c r="AL35" s="13">
        <f t="shared" si="1"/>
        <v>5546.7474899999988</v>
      </c>
      <c r="AM35" s="72">
        <f t="shared" si="2"/>
        <v>6076.0154899999989</v>
      </c>
      <c r="AN35" s="98"/>
      <c r="AO35" s="19"/>
      <c r="AP35" s="19"/>
      <c r="AQ35" s="64"/>
      <c r="AR35" s="64"/>
      <c r="AS35" s="64"/>
    </row>
    <row r="36" spans="1:52" x14ac:dyDescent="0.25">
      <c r="A36" s="12">
        <v>28</v>
      </c>
      <c r="B36" s="65"/>
      <c r="C36" s="12">
        <v>32</v>
      </c>
      <c r="D36" s="61"/>
      <c r="E36" s="61"/>
      <c r="F36" s="61">
        <v>0</v>
      </c>
      <c r="G36" s="61"/>
      <c r="H36" s="61"/>
      <c r="I36" s="61">
        <v>0</v>
      </c>
      <c r="J36" s="61">
        <v>0</v>
      </c>
      <c r="K36" s="61">
        <v>0</v>
      </c>
      <c r="L36" s="61">
        <v>0</v>
      </c>
      <c r="M36" s="61">
        <v>47.6</v>
      </c>
      <c r="N36" s="61">
        <v>428.40000000000003</v>
      </c>
      <c r="O36" s="61">
        <v>476.00000000000006</v>
      </c>
      <c r="P36" s="61"/>
      <c r="Q36" s="61"/>
      <c r="R36" s="61">
        <v>0</v>
      </c>
      <c r="S36" s="61">
        <v>153.12</v>
      </c>
      <c r="T36" s="61">
        <v>4282.0711006204829</v>
      </c>
      <c r="U36" s="61">
        <v>4435.1911006204828</v>
      </c>
      <c r="V36" s="61">
        <v>0</v>
      </c>
      <c r="W36" s="61">
        <v>0</v>
      </c>
      <c r="X36" s="61">
        <v>0</v>
      </c>
      <c r="Y36" s="61">
        <v>140.976</v>
      </c>
      <c r="Z36" s="61">
        <v>204.6</v>
      </c>
      <c r="AA36" s="61">
        <v>345.57600000000002</v>
      </c>
      <c r="AB36" s="61">
        <v>0</v>
      </c>
      <c r="AC36" s="61">
        <v>515.33299999999997</v>
      </c>
      <c r="AD36" s="61">
        <v>502.75</v>
      </c>
      <c r="AE36" s="61">
        <v>0</v>
      </c>
      <c r="AF36" s="61">
        <v>12</v>
      </c>
      <c r="AG36" s="61">
        <v>12</v>
      </c>
      <c r="AH36" s="61"/>
      <c r="AI36" s="61"/>
      <c r="AJ36" s="61">
        <v>0</v>
      </c>
      <c r="AK36" s="13">
        <f t="shared" si="0"/>
        <v>341.69600000000003</v>
      </c>
      <c r="AL36" s="13">
        <f t="shared" si="1"/>
        <v>5442.4041006204825</v>
      </c>
      <c r="AM36" s="72">
        <f t="shared" si="2"/>
        <v>5784.1001006204824</v>
      </c>
      <c r="AN36" s="98"/>
      <c r="AO36" s="19"/>
      <c r="AP36" s="19"/>
      <c r="AQ36" s="64"/>
      <c r="AR36" s="64"/>
      <c r="AS36" s="64"/>
    </row>
    <row r="37" spans="1:52" x14ac:dyDescent="0.25">
      <c r="A37" s="12">
        <v>29</v>
      </c>
      <c r="B37" s="65"/>
      <c r="C37" s="12">
        <v>33</v>
      </c>
      <c r="D37" s="61"/>
      <c r="E37" s="61"/>
      <c r="F37" s="61">
        <v>0</v>
      </c>
      <c r="G37" s="61"/>
      <c r="H37" s="61"/>
      <c r="I37" s="61">
        <v>0</v>
      </c>
      <c r="J37" s="61">
        <v>0</v>
      </c>
      <c r="K37" s="61">
        <v>0</v>
      </c>
      <c r="L37" s="61">
        <v>0</v>
      </c>
      <c r="M37" s="61">
        <v>42.800000000000004</v>
      </c>
      <c r="N37" s="61">
        <v>385.2</v>
      </c>
      <c r="O37" s="61">
        <v>428</v>
      </c>
      <c r="P37" s="61"/>
      <c r="Q37" s="61"/>
      <c r="R37" s="61">
        <v>0</v>
      </c>
      <c r="S37" s="61">
        <v>158.4</v>
      </c>
      <c r="T37" s="61">
        <v>3985.4826956521738</v>
      </c>
      <c r="U37" s="61">
        <v>4143.8826956521734</v>
      </c>
      <c r="V37" s="61">
        <v>0</v>
      </c>
      <c r="W37" s="61">
        <v>0</v>
      </c>
      <c r="X37" s="61">
        <v>0</v>
      </c>
      <c r="Y37" s="61">
        <v>141.50399999999999</v>
      </c>
      <c r="Z37" s="61">
        <v>213.84</v>
      </c>
      <c r="AA37" s="61">
        <v>355.34399999999999</v>
      </c>
      <c r="AB37" s="61">
        <v>0</v>
      </c>
      <c r="AC37" s="61">
        <v>654.71500000000003</v>
      </c>
      <c r="AD37" s="61">
        <v>647.5</v>
      </c>
      <c r="AE37" s="61">
        <v>0</v>
      </c>
      <c r="AF37" s="61">
        <v>0</v>
      </c>
      <c r="AG37" s="61">
        <v>0</v>
      </c>
      <c r="AH37" s="61"/>
      <c r="AI37" s="61"/>
      <c r="AJ37" s="61">
        <v>0</v>
      </c>
      <c r="AK37" s="13">
        <f t="shared" si="0"/>
        <v>342.70400000000001</v>
      </c>
      <c r="AL37" s="13">
        <f t="shared" si="1"/>
        <v>5239.2376956521739</v>
      </c>
      <c r="AM37" s="72">
        <f t="shared" si="2"/>
        <v>5581.9416956521736</v>
      </c>
      <c r="AN37" s="98"/>
      <c r="AO37" s="19"/>
      <c r="AP37" s="19"/>
      <c r="AQ37" s="64"/>
      <c r="AR37" s="64"/>
      <c r="AS37" s="64"/>
    </row>
    <row r="38" spans="1:52" x14ac:dyDescent="0.25">
      <c r="A38" s="12">
        <v>30</v>
      </c>
      <c r="B38" s="65"/>
      <c r="C38" s="12">
        <v>34</v>
      </c>
      <c r="D38" s="61"/>
      <c r="E38" s="61"/>
      <c r="F38" s="61">
        <v>0</v>
      </c>
      <c r="G38" s="61"/>
      <c r="H38" s="61"/>
      <c r="I38" s="61">
        <v>0</v>
      </c>
      <c r="J38" s="61">
        <v>0</v>
      </c>
      <c r="K38" s="61">
        <v>0</v>
      </c>
      <c r="L38" s="61">
        <v>0</v>
      </c>
      <c r="M38" s="61">
        <v>49.2</v>
      </c>
      <c r="N38" s="61">
        <v>442.8</v>
      </c>
      <c r="O38" s="61">
        <v>492</v>
      </c>
      <c r="P38" s="61"/>
      <c r="Q38" s="61"/>
      <c r="R38" s="61">
        <v>0</v>
      </c>
      <c r="S38" s="61">
        <v>158.4</v>
      </c>
      <c r="T38" s="61">
        <v>3968.8910000000005</v>
      </c>
      <c r="U38" s="61">
        <v>4127.2910000000002</v>
      </c>
      <c r="V38" s="61">
        <v>0</v>
      </c>
      <c r="W38" s="61">
        <v>0</v>
      </c>
      <c r="X38" s="61">
        <v>0</v>
      </c>
      <c r="Y38" s="61">
        <v>88.44</v>
      </c>
      <c r="Z38" s="61">
        <v>288.024</v>
      </c>
      <c r="AA38" s="61">
        <v>376.464</v>
      </c>
      <c r="AB38" s="61">
        <v>0</v>
      </c>
      <c r="AC38" s="61">
        <v>503.0865</v>
      </c>
      <c r="AD38" s="61">
        <v>503.25</v>
      </c>
      <c r="AE38" s="61">
        <v>0</v>
      </c>
      <c r="AF38" s="61">
        <v>0</v>
      </c>
      <c r="AG38" s="61">
        <v>0</v>
      </c>
      <c r="AH38" s="61"/>
      <c r="AI38" s="61"/>
      <c r="AJ38" s="61">
        <v>0</v>
      </c>
      <c r="AK38" s="13">
        <f t="shared" si="0"/>
        <v>296.04000000000002</v>
      </c>
      <c r="AL38" s="13">
        <f t="shared" si="1"/>
        <v>5202.8015000000014</v>
      </c>
      <c r="AM38" s="72">
        <f t="shared" si="2"/>
        <v>5498.8415000000014</v>
      </c>
      <c r="AN38" s="98"/>
      <c r="AO38" s="19"/>
      <c r="AP38" s="19"/>
      <c r="AQ38" s="64"/>
      <c r="AR38" s="64"/>
      <c r="AS38" s="64"/>
    </row>
    <row r="39" spans="1:52" x14ac:dyDescent="0.25">
      <c r="A39" s="12">
        <v>31</v>
      </c>
      <c r="B39" s="65"/>
      <c r="C39" s="12">
        <v>35</v>
      </c>
      <c r="D39" s="61">
        <v>43.75</v>
      </c>
      <c r="E39" s="61">
        <v>0</v>
      </c>
      <c r="F39" s="61">
        <v>43.75</v>
      </c>
      <c r="G39" s="61"/>
      <c r="H39" s="61"/>
      <c r="I39" s="61">
        <v>0</v>
      </c>
      <c r="J39" s="61">
        <v>0</v>
      </c>
      <c r="K39" s="61">
        <v>0</v>
      </c>
      <c r="L39" s="61">
        <v>0</v>
      </c>
      <c r="M39" s="61">
        <v>59.2</v>
      </c>
      <c r="N39" s="61">
        <v>532.80000000000007</v>
      </c>
      <c r="O39" s="61">
        <v>592.00000000000011</v>
      </c>
      <c r="P39" s="61"/>
      <c r="Q39" s="61"/>
      <c r="R39" s="61">
        <v>0</v>
      </c>
      <c r="S39" s="61">
        <v>79.2</v>
      </c>
      <c r="T39" s="61">
        <v>3258.8160000000003</v>
      </c>
      <c r="U39" s="61">
        <v>3338.0160000000001</v>
      </c>
      <c r="V39" s="61">
        <v>0</v>
      </c>
      <c r="W39" s="61">
        <v>0</v>
      </c>
      <c r="X39" s="61">
        <v>0</v>
      </c>
      <c r="Y39" s="61">
        <v>69.432000000000002</v>
      </c>
      <c r="Z39" s="61">
        <v>186.12</v>
      </c>
      <c r="AA39" s="61">
        <v>255.55200000000002</v>
      </c>
      <c r="AB39" s="61">
        <v>0</v>
      </c>
      <c r="AC39" s="61">
        <v>720.13350000000003</v>
      </c>
      <c r="AD39" s="61">
        <v>720.25</v>
      </c>
      <c r="AE39" s="61">
        <v>0</v>
      </c>
      <c r="AF39" s="61">
        <v>0</v>
      </c>
      <c r="AG39" s="61">
        <v>0</v>
      </c>
      <c r="AH39" s="61"/>
      <c r="AI39" s="61"/>
      <c r="AJ39" s="61">
        <v>0</v>
      </c>
      <c r="AK39" s="13">
        <f t="shared" si="0"/>
        <v>251.58199999999999</v>
      </c>
      <c r="AL39" s="13">
        <f t="shared" si="1"/>
        <v>4697.8695000000007</v>
      </c>
      <c r="AM39" s="72">
        <f t="shared" si="2"/>
        <v>4949.451500000001</v>
      </c>
      <c r="AN39" s="98"/>
      <c r="AO39" s="19"/>
      <c r="AP39" s="19"/>
      <c r="AQ39" s="64"/>
      <c r="AR39" s="64"/>
      <c r="AS39" s="64"/>
    </row>
    <row r="40" spans="1:52" x14ac:dyDescent="0.25">
      <c r="A40" s="12">
        <v>32</v>
      </c>
      <c r="B40" s="65"/>
      <c r="C40" s="12">
        <v>36</v>
      </c>
      <c r="D40" s="61">
        <v>101.25</v>
      </c>
      <c r="E40" s="61">
        <v>0</v>
      </c>
      <c r="F40" s="61">
        <v>101.25</v>
      </c>
      <c r="G40" s="61"/>
      <c r="H40" s="61"/>
      <c r="I40" s="61">
        <v>0</v>
      </c>
      <c r="J40" s="61">
        <v>0</v>
      </c>
      <c r="K40" s="61">
        <v>0</v>
      </c>
      <c r="L40" s="61">
        <v>0</v>
      </c>
      <c r="M40" s="61">
        <v>51.2</v>
      </c>
      <c r="N40" s="61">
        <v>460.8</v>
      </c>
      <c r="O40" s="61">
        <v>512</v>
      </c>
      <c r="P40" s="61"/>
      <c r="Q40" s="61"/>
      <c r="R40" s="61">
        <v>0</v>
      </c>
      <c r="S40" s="61">
        <v>55.44</v>
      </c>
      <c r="T40" s="61">
        <v>2943.6000000000004</v>
      </c>
      <c r="U40" s="61">
        <v>2999.0400000000004</v>
      </c>
      <c r="V40" s="61">
        <v>11.04</v>
      </c>
      <c r="W40" s="61">
        <v>0</v>
      </c>
      <c r="X40" s="61">
        <v>11.04</v>
      </c>
      <c r="Y40" s="61">
        <v>45.936</v>
      </c>
      <c r="Z40" s="61">
        <v>199.584</v>
      </c>
      <c r="AA40" s="61">
        <v>245.52</v>
      </c>
      <c r="AB40" s="61">
        <v>0</v>
      </c>
      <c r="AC40" s="61">
        <v>591.84825000000001</v>
      </c>
      <c r="AD40" s="61">
        <v>591.75</v>
      </c>
      <c r="AE40" s="61">
        <v>0</v>
      </c>
      <c r="AF40" s="61">
        <v>0</v>
      </c>
      <c r="AG40" s="61">
        <v>0</v>
      </c>
      <c r="AH40" s="61"/>
      <c r="AI40" s="61"/>
      <c r="AJ40" s="61">
        <v>0</v>
      </c>
      <c r="AK40" s="13">
        <f t="shared" si="0"/>
        <v>264.86599999999999</v>
      </c>
      <c r="AL40" s="13">
        <f t="shared" si="1"/>
        <v>4195.8322500000004</v>
      </c>
      <c r="AM40" s="72">
        <f t="shared" si="2"/>
        <v>4460.6982500000004</v>
      </c>
      <c r="AN40" s="98"/>
      <c r="AO40" s="19"/>
      <c r="AP40" s="19"/>
      <c r="AQ40" s="64"/>
      <c r="AR40" s="64"/>
      <c r="AS40" s="64"/>
    </row>
    <row r="41" spans="1:52" x14ac:dyDescent="0.25">
      <c r="A41" s="12">
        <v>33</v>
      </c>
      <c r="B41" s="65"/>
      <c r="C41" s="12">
        <v>37</v>
      </c>
      <c r="D41" s="61">
        <v>202.5</v>
      </c>
      <c r="E41" s="61">
        <v>0</v>
      </c>
      <c r="F41" s="61">
        <v>202.5</v>
      </c>
      <c r="G41" s="61"/>
      <c r="H41" s="61"/>
      <c r="I41" s="61">
        <v>0</v>
      </c>
      <c r="J41" s="61">
        <v>0</v>
      </c>
      <c r="K41" s="61">
        <v>4.4124999999999996</v>
      </c>
      <c r="L41" s="61">
        <v>4.4124999999999996</v>
      </c>
      <c r="M41" s="61">
        <v>49.6</v>
      </c>
      <c r="N41" s="61">
        <v>446.40000000000003</v>
      </c>
      <c r="O41" s="61">
        <v>496.00000000000006</v>
      </c>
      <c r="P41" s="61"/>
      <c r="Q41" s="61"/>
      <c r="R41" s="61">
        <v>0</v>
      </c>
      <c r="S41" s="61">
        <v>58.08</v>
      </c>
      <c r="T41" s="61">
        <v>3495.36</v>
      </c>
      <c r="U41" s="61">
        <v>3553.44</v>
      </c>
      <c r="V41" s="61">
        <v>0</v>
      </c>
      <c r="W41" s="61">
        <v>47.774999999999999</v>
      </c>
      <c r="X41" s="61">
        <v>47.774999999999999</v>
      </c>
      <c r="Y41" s="61">
        <v>76.296000000000006</v>
      </c>
      <c r="Z41" s="61">
        <v>189.024</v>
      </c>
      <c r="AA41" s="61">
        <v>265.32</v>
      </c>
      <c r="AB41" s="61">
        <v>0</v>
      </c>
      <c r="AC41" s="61">
        <v>676.11249999999995</v>
      </c>
      <c r="AD41" s="61">
        <v>580.75</v>
      </c>
      <c r="AE41" s="61">
        <v>0</v>
      </c>
      <c r="AF41" s="61">
        <v>0</v>
      </c>
      <c r="AG41" s="61">
        <v>0</v>
      </c>
      <c r="AH41" s="61"/>
      <c r="AI41" s="61"/>
      <c r="AJ41" s="61">
        <v>0</v>
      </c>
      <c r="AK41" s="13">
        <f t="shared" si="0"/>
        <v>386.476</v>
      </c>
      <c r="AL41" s="13">
        <f t="shared" si="1"/>
        <v>4859.0840000000007</v>
      </c>
      <c r="AM41" s="72">
        <f t="shared" si="2"/>
        <v>5245.56</v>
      </c>
      <c r="AN41" s="98"/>
      <c r="AO41" s="19"/>
      <c r="AP41" s="19"/>
      <c r="AQ41" s="64"/>
      <c r="AR41" s="64"/>
      <c r="AS41" s="64"/>
    </row>
    <row r="42" spans="1:52" x14ac:dyDescent="0.25">
      <c r="A42" s="12">
        <v>34</v>
      </c>
      <c r="B42" s="65"/>
      <c r="C42" s="12">
        <v>38</v>
      </c>
      <c r="D42" s="61">
        <v>533.75</v>
      </c>
      <c r="E42" s="61">
        <v>0</v>
      </c>
      <c r="F42" s="61">
        <v>533.75</v>
      </c>
      <c r="G42" s="61"/>
      <c r="H42" s="61"/>
      <c r="I42" s="61">
        <v>0</v>
      </c>
      <c r="J42" s="61">
        <v>0</v>
      </c>
      <c r="K42" s="61">
        <v>5.375</v>
      </c>
      <c r="L42" s="61">
        <v>5.375</v>
      </c>
      <c r="M42" s="61">
        <v>44.800000000000004</v>
      </c>
      <c r="N42" s="61">
        <v>403.2</v>
      </c>
      <c r="O42" s="61">
        <v>448</v>
      </c>
      <c r="P42" s="61"/>
      <c r="Q42" s="61"/>
      <c r="R42" s="61">
        <v>0</v>
      </c>
      <c r="S42" s="61">
        <v>36.96</v>
      </c>
      <c r="T42" s="61">
        <v>3463.6800000000003</v>
      </c>
      <c r="U42" s="61">
        <v>3500.6400000000003</v>
      </c>
      <c r="V42" s="61">
        <v>0</v>
      </c>
      <c r="W42" s="61">
        <v>159.702</v>
      </c>
      <c r="X42" s="61">
        <v>159.702</v>
      </c>
      <c r="Y42" s="61">
        <v>29.303999999999998</v>
      </c>
      <c r="Z42" s="61">
        <v>264</v>
      </c>
      <c r="AA42" s="61">
        <v>293.30399999999997</v>
      </c>
      <c r="AB42" s="61">
        <v>0</v>
      </c>
      <c r="AC42" s="61">
        <v>687.85649999999998</v>
      </c>
      <c r="AD42" s="61">
        <v>603.75</v>
      </c>
      <c r="AE42" s="61">
        <v>0</v>
      </c>
      <c r="AF42" s="61">
        <v>0</v>
      </c>
      <c r="AG42" s="61">
        <v>0</v>
      </c>
      <c r="AH42" s="61"/>
      <c r="AI42" s="61"/>
      <c r="AJ42" s="61">
        <v>0</v>
      </c>
      <c r="AK42" s="13">
        <f t="shared" si="0"/>
        <v>644.81399999999996</v>
      </c>
      <c r="AL42" s="13">
        <f t="shared" si="1"/>
        <v>4983.8135000000002</v>
      </c>
      <c r="AM42" s="72">
        <f t="shared" si="2"/>
        <v>5628.6275000000005</v>
      </c>
      <c r="AN42" s="98"/>
      <c r="AO42" s="19"/>
      <c r="AP42" s="19"/>
      <c r="AQ42" s="64"/>
      <c r="AR42" s="64"/>
      <c r="AS42" s="64"/>
      <c r="AT42" s="64"/>
    </row>
    <row r="43" spans="1:52" x14ac:dyDescent="0.25">
      <c r="A43" s="12">
        <v>35</v>
      </c>
      <c r="B43" s="65"/>
      <c r="C43" s="12">
        <v>39</v>
      </c>
      <c r="D43" s="61">
        <v>723.75</v>
      </c>
      <c r="E43" s="61">
        <v>0</v>
      </c>
      <c r="F43" s="61">
        <v>723.75</v>
      </c>
      <c r="G43" s="61"/>
      <c r="H43" s="61"/>
      <c r="I43" s="61">
        <v>0</v>
      </c>
      <c r="J43" s="61">
        <v>0</v>
      </c>
      <c r="K43" s="61">
        <v>14.285</v>
      </c>
      <c r="L43" s="61">
        <v>14.285</v>
      </c>
      <c r="M43" s="61">
        <v>32.200000000000003</v>
      </c>
      <c r="N43" s="61">
        <v>289.8</v>
      </c>
      <c r="O43" s="61">
        <v>322</v>
      </c>
      <c r="P43" s="61"/>
      <c r="Q43" s="61"/>
      <c r="R43" s="61">
        <v>0</v>
      </c>
      <c r="S43" s="61">
        <v>68.64</v>
      </c>
      <c r="T43" s="61">
        <v>3991.4247999999998</v>
      </c>
      <c r="U43" s="61">
        <v>4060.0647999999997</v>
      </c>
      <c r="V43" s="61">
        <v>0</v>
      </c>
      <c r="W43" s="61">
        <v>274.25749999999999</v>
      </c>
      <c r="X43" s="61">
        <v>274.25749999999999</v>
      </c>
      <c r="Y43" s="61">
        <v>43.031999999999996</v>
      </c>
      <c r="Z43" s="61">
        <v>250.536</v>
      </c>
      <c r="AA43" s="61">
        <v>293.56799999999998</v>
      </c>
      <c r="AB43" s="61">
        <v>0</v>
      </c>
      <c r="AC43" s="61">
        <v>831.72699999999998</v>
      </c>
      <c r="AD43" s="61">
        <v>563.5</v>
      </c>
      <c r="AE43" s="61">
        <v>0</v>
      </c>
      <c r="AF43" s="61">
        <v>0</v>
      </c>
      <c r="AG43" s="61">
        <v>0</v>
      </c>
      <c r="AH43" s="61"/>
      <c r="AI43" s="61"/>
      <c r="AJ43" s="61">
        <v>0</v>
      </c>
      <c r="AK43" s="13">
        <f t="shared" si="0"/>
        <v>867.62200000000007</v>
      </c>
      <c r="AL43" s="13">
        <f t="shared" si="1"/>
        <v>5652.0302999999994</v>
      </c>
      <c r="AM43" s="72">
        <f t="shared" si="2"/>
        <v>6519.6522999999997</v>
      </c>
      <c r="AN43" s="98"/>
      <c r="AO43" s="19"/>
      <c r="AP43" s="19"/>
      <c r="AQ43" s="64"/>
      <c r="AR43" s="64"/>
      <c r="AS43" s="64"/>
      <c r="AT43" s="64"/>
      <c r="AY43" s="27"/>
      <c r="AZ43" s="27"/>
    </row>
    <row r="44" spans="1:52" x14ac:dyDescent="0.25">
      <c r="A44" s="12">
        <v>36</v>
      </c>
      <c r="B44" s="65"/>
      <c r="C44" s="12">
        <v>40</v>
      </c>
      <c r="D44" s="61">
        <v>491.25</v>
      </c>
      <c r="E44" s="61">
        <v>0</v>
      </c>
      <c r="F44" s="61">
        <v>491.25</v>
      </c>
      <c r="G44" s="61"/>
      <c r="H44" s="61"/>
      <c r="I44" s="61">
        <v>0</v>
      </c>
      <c r="J44" s="61">
        <v>0</v>
      </c>
      <c r="K44" s="61">
        <v>27.922499999999999</v>
      </c>
      <c r="L44" s="61">
        <v>27.922499999999999</v>
      </c>
      <c r="M44" s="61">
        <v>57</v>
      </c>
      <c r="N44" s="61">
        <v>513</v>
      </c>
      <c r="O44" s="61">
        <v>570</v>
      </c>
      <c r="P44" s="61"/>
      <c r="Q44" s="61"/>
      <c r="R44" s="61">
        <v>0</v>
      </c>
      <c r="S44" s="61">
        <v>84.48</v>
      </c>
      <c r="T44" s="61">
        <v>3157.44</v>
      </c>
      <c r="U44" s="61">
        <v>3241.92</v>
      </c>
      <c r="V44" s="61">
        <v>0</v>
      </c>
      <c r="W44" s="61">
        <v>1187.0450000000003</v>
      </c>
      <c r="X44" s="61">
        <v>1187.0450000000003</v>
      </c>
      <c r="Y44" s="61">
        <v>0</v>
      </c>
      <c r="Z44" s="61">
        <v>350.32799999999997</v>
      </c>
      <c r="AA44" s="61">
        <v>350.32799999999997</v>
      </c>
      <c r="AB44" s="61">
        <v>0</v>
      </c>
      <c r="AC44" s="61">
        <v>743.68</v>
      </c>
      <c r="AD44" s="61">
        <v>737.25</v>
      </c>
      <c r="AE44" s="61">
        <v>0</v>
      </c>
      <c r="AF44" s="61">
        <v>0</v>
      </c>
      <c r="AG44" s="61">
        <v>0</v>
      </c>
      <c r="AH44" s="61"/>
      <c r="AI44" s="61"/>
      <c r="AJ44" s="61">
        <v>0</v>
      </c>
      <c r="AK44" s="13">
        <f t="shared" si="0"/>
        <v>632.73</v>
      </c>
      <c r="AL44" s="13">
        <f t="shared" si="1"/>
        <v>5979.415500000001</v>
      </c>
      <c r="AM44" s="72">
        <f t="shared" si="2"/>
        <v>6612.1455000000005</v>
      </c>
      <c r="AN44" s="98"/>
      <c r="AO44" s="19"/>
      <c r="AP44" s="19"/>
      <c r="AQ44" s="64"/>
      <c r="AR44" s="64"/>
      <c r="AS44" s="64"/>
      <c r="AT44" s="64"/>
      <c r="AY44" s="27"/>
      <c r="AZ44" s="27"/>
    </row>
    <row r="45" spans="1:52" x14ac:dyDescent="0.25">
      <c r="A45" s="12">
        <v>37</v>
      </c>
      <c r="B45" s="65"/>
      <c r="C45" s="12">
        <v>41</v>
      </c>
      <c r="D45" s="61">
        <v>456.25</v>
      </c>
      <c r="E45" s="61">
        <v>73.75</v>
      </c>
      <c r="F45" s="61">
        <v>530</v>
      </c>
      <c r="G45" s="61"/>
      <c r="H45" s="61"/>
      <c r="I45" s="61">
        <v>0</v>
      </c>
      <c r="J45" s="61">
        <v>0</v>
      </c>
      <c r="K45" s="61">
        <v>56.78</v>
      </c>
      <c r="L45" s="61">
        <v>56.78</v>
      </c>
      <c r="M45" s="61">
        <v>34.9</v>
      </c>
      <c r="N45" s="61">
        <v>314.10000000000002</v>
      </c>
      <c r="O45" s="61">
        <v>349</v>
      </c>
      <c r="P45" s="61"/>
      <c r="Q45" s="61"/>
      <c r="R45" s="61">
        <v>0</v>
      </c>
      <c r="S45" s="61">
        <v>110.88</v>
      </c>
      <c r="T45" s="61">
        <v>3041.0160000000005</v>
      </c>
      <c r="U45" s="61">
        <v>3151.8960000000006</v>
      </c>
      <c r="V45" s="61">
        <v>0</v>
      </c>
      <c r="W45" s="61">
        <v>1337.1647499999999</v>
      </c>
      <c r="X45" s="61">
        <v>1337.1647499999999</v>
      </c>
      <c r="Y45" s="61">
        <v>0.26400000000000001</v>
      </c>
      <c r="Z45" s="61">
        <v>459.88799999999998</v>
      </c>
      <c r="AA45" s="61">
        <v>460.15199999999999</v>
      </c>
      <c r="AB45" s="61">
        <v>0</v>
      </c>
      <c r="AC45" s="61">
        <v>850.99474999999995</v>
      </c>
      <c r="AD45" s="61">
        <v>838.75</v>
      </c>
      <c r="AE45" s="61">
        <v>0</v>
      </c>
      <c r="AF45" s="61">
        <v>0</v>
      </c>
      <c r="AG45" s="61">
        <v>0</v>
      </c>
      <c r="AH45" s="61"/>
      <c r="AI45" s="61"/>
      <c r="AJ45" s="61">
        <v>0</v>
      </c>
      <c r="AK45" s="13">
        <f t="shared" si="0"/>
        <v>602.29399999999998</v>
      </c>
      <c r="AL45" s="13">
        <f t="shared" si="1"/>
        <v>6133.6935000000003</v>
      </c>
      <c r="AM45" s="72">
        <f t="shared" si="2"/>
        <v>6735.9875000000002</v>
      </c>
      <c r="AN45" s="98"/>
      <c r="AO45" s="19"/>
      <c r="AP45" s="19"/>
      <c r="AQ45" s="64"/>
      <c r="AR45" s="64"/>
      <c r="AS45" s="64"/>
      <c r="AT45" s="64"/>
      <c r="AY45" s="27"/>
      <c r="AZ45" s="27"/>
    </row>
    <row r="46" spans="1:52" x14ac:dyDescent="0.25">
      <c r="A46" s="12">
        <v>38</v>
      </c>
      <c r="B46" s="65"/>
      <c r="C46" s="12">
        <v>42</v>
      </c>
      <c r="D46" s="61">
        <v>422.5</v>
      </c>
      <c r="E46" s="61">
        <v>322.5</v>
      </c>
      <c r="F46" s="61">
        <v>745</v>
      </c>
      <c r="G46" s="61"/>
      <c r="H46" s="61"/>
      <c r="I46" s="61">
        <v>0</v>
      </c>
      <c r="J46" s="61">
        <v>0</v>
      </c>
      <c r="K46" s="61">
        <v>58.74</v>
      </c>
      <c r="L46" s="61">
        <v>58.74</v>
      </c>
      <c r="M46" s="61">
        <v>28.5</v>
      </c>
      <c r="N46" s="61">
        <v>256.5</v>
      </c>
      <c r="O46" s="61">
        <v>285</v>
      </c>
      <c r="P46" s="61"/>
      <c r="Q46" s="61"/>
      <c r="R46" s="61">
        <v>0</v>
      </c>
      <c r="S46" s="61">
        <v>100.32</v>
      </c>
      <c r="T46" s="61">
        <v>2460.1943999999999</v>
      </c>
      <c r="U46" s="61">
        <v>2560.5144</v>
      </c>
      <c r="V46" s="61">
        <v>0</v>
      </c>
      <c r="W46" s="61">
        <v>2713.1885000000011</v>
      </c>
      <c r="X46" s="61">
        <v>2713.1885000000011</v>
      </c>
      <c r="Y46" s="61">
        <v>10.56</v>
      </c>
      <c r="Z46" s="61">
        <v>195.88800000000001</v>
      </c>
      <c r="AA46" s="61">
        <v>206.44800000000001</v>
      </c>
      <c r="AB46" s="61">
        <v>0</v>
      </c>
      <c r="AC46" s="61">
        <v>853.44399999999996</v>
      </c>
      <c r="AD46" s="61">
        <v>841.25</v>
      </c>
      <c r="AE46" s="61">
        <v>0</v>
      </c>
      <c r="AF46" s="61">
        <v>0</v>
      </c>
      <c r="AG46" s="61">
        <v>0</v>
      </c>
      <c r="AH46" s="61"/>
      <c r="AI46" s="61"/>
      <c r="AJ46" s="61">
        <v>0</v>
      </c>
      <c r="AK46" s="13">
        <f t="shared" si="0"/>
        <v>561.87999999999988</v>
      </c>
      <c r="AL46" s="13">
        <f t="shared" si="1"/>
        <v>6860.4549000000006</v>
      </c>
      <c r="AM46" s="72">
        <f t="shared" si="2"/>
        <v>7422.3349000000007</v>
      </c>
      <c r="AN46" s="98"/>
      <c r="AO46" s="19"/>
      <c r="AP46" s="19"/>
      <c r="AQ46" s="64"/>
      <c r="AR46" s="64"/>
      <c r="AS46" s="64"/>
      <c r="AT46" s="64"/>
      <c r="AY46" s="27"/>
      <c r="AZ46" s="27"/>
    </row>
    <row r="47" spans="1:52" x14ac:dyDescent="0.25">
      <c r="A47" s="12">
        <v>39</v>
      </c>
      <c r="B47" s="65"/>
      <c r="C47" s="12">
        <v>43</v>
      </c>
      <c r="D47" s="61">
        <v>378.75</v>
      </c>
      <c r="E47" s="61">
        <v>376.25</v>
      </c>
      <c r="F47" s="61">
        <v>755</v>
      </c>
      <c r="G47" s="61">
        <v>15.75</v>
      </c>
      <c r="H47" s="61">
        <v>0</v>
      </c>
      <c r="I47" s="61">
        <v>15.75</v>
      </c>
      <c r="J47" s="61">
        <v>0</v>
      </c>
      <c r="K47" s="61">
        <v>75.847499999999997</v>
      </c>
      <c r="L47" s="61">
        <v>75.847499999999997</v>
      </c>
      <c r="M47" s="61">
        <v>30.1</v>
      </c>
      <c r="N47" s="61">
        <v>270.90000000000003</v>
      </c>
      <c r="O47" s="61">
        <v>301.00000000000006</v>
      </c>
      <c r="P47" s="61"/>
      <c r="Q47" s="61"/>
      <c r="R47" s="61">
        <v>0</v>
      </c>
      <c r="S47" s="61">
        <v>47.52</v>
      </c>
      <c r="T47" s="61">
        <v>1340.8052</v>
      </c>
      <c r="U47" s="61">
        <v>1388.3252</v>
      </c>
      <c r="V47" s="61">
        <v>0</v>
      </c>
      <c r="W47" s="61">
        <v>1077.9122499999999</v>
      </c>
      <c r="X47" s="61">
        <v>1077.9122499999999</v>
      </c>
      <c r="Y47" s="61">
        <v>0</v>
      </c>
      <c r="Z47" s="61">
        <v>466.75200000000001</v>
      </c>
      <c r="AA47" s="61">
        <v>466.75200000000001</v>
      </c>
      <c r="AB47" s="61">
        <v>0</v>
      </c>
      <c r="AC47" s="61">
        <v>820.57524999999998</v>
      </c>
      <c r="AD47" s="61">
        <v>511.5</v>
      </c>
      <c r="AE47" s="61"/>
      <c r="AF47" s="61"/>
      <c r="AG47" s="61">
        <v>0</v>
      </c>
      <c r="AH47" s="61">
        <v>0</v>
      </c>
      <c r="AI47" s="61">
        <v>30</v>
      </c>
      <c r="AJ47" s="61">
        <v>0</v>
      </c>
      <c r="AK47" s="13">
        <f t="shared" si="0"/>
        <v>472.12</v>
      </c>
      <c r="AL47" s="13">
        <f t="shared" si="1"/>
        <v>4459.0421999999999</v>
      </c>
      <c r="AM47" s="72">
        <f t="shared" si="2"/>
        <v>4931.1621999999998</v>
      </c>
      <c r="AN47" s="98"/>
      <c r="AO47" s="19"/>
      <c r="AP47" s="19"/>
      <c r="AQ47" s="64"/>
      <c r="AR47" s="64"/>
      <c r="AS47" s="64"/>
      <c r="AT47" s="64"/>
      <c r="AY47" s="27"/>
      <c r="AZ47" s="27"/>
    </row>
    <row r="48" spans="1:52" x14ac:dyDescent="0.25">
      <c r="A48" s="12">
        <v>40</v>
      </c>
      <c r="B48" s="65"/>
      <c r="C48" s="12">
        <v>44</v>
      </c>
      <c r="D48" s="61">
        <v>561.25</v>
      </c>
      <c r="E48" s="61">
        <v>422.5</v>
      </c>
      <c r="F48" s="61">
        <v>983.75</v>
      </c>
      <c r="G48" s="61">
        <v>104.25</v>
      </c>
      <c r="H48" s="61">
        <v>0</v>
      </c>
      <c r="I48" s="61">
        <v>104.25</v>
      </c>
      <c r="J48" s="61">
        <v>0</v>
      </c>
      <c r="K48" s="61">
        <v>62.887500000000003</v>
      </c>
      <c r="L48" s="61">
        <v>62.887500000000003</v>
      </c>
      <c r="M48" s="61">
        <v>0</v>
      </c>
      <c r="N48" s="61">
        <v>0</v>
      </c>
      <c r="O48" s="61">
        <v>0</v>
      </c>
      <c r="P48" s="61"/>
      <c r="Q48" s="61"/>
      <c r="R48" s="61">
        <v>0</v>
      </c>
      <c r="S48" s="61">
        <v>10.56</v>
      </c>
      <c r="T48" s="61">
        <v>707.52</v>
      </c>
      <c r="U48" s="61">
        <v>718.07999999999993</v>
      </c>
      <c r="V48" s="61">
        <v>6</v>
      </c>
      <c r="W48" s="61">
        <v>1960.2497499999995</v>
      </c>
      <c r="X48" s="61">
        <v>1966.2497499999995</v>
      </c>
      <c r="Y48" s="61">
        <v>0</v>
      </c>
      <c r="Z48" s="61">
        <v>189.28800000000001</v>
      </c>
      <c r="AA48" s="61">
        <v>189.28800000000001</v>
      </c>
      <c r="AB48" s="61">
        <v>0</v>
      </c>
      <c r="AC48" s="61">
        <v>1005.37</v>
      </c>
      <c r="AD48" s="61">
        <v>999.25</v>
      </c>
      <c r="AE48" s="61"/>
      <c r="AF48" s="61"/>
      <c r="AG48" s="61">
        <v>0</v>
      </c>
      <c r="AH48" s="61">
        <v>0</v>
      </c>
      <c r="AI48" s="61">
        <v>100</v>
      </c>
      <c r="AJ48" s="61">
        <v>0</v>
      </c>
      <c r="AK48" s="13">
        <f t="shared" si="0"/>
        <v>682.06</v>
      </c>
      <c r="AL48" s="13">
        <f t="shared" si="1"/>
        <v>4447.8152499999997</v>
      </c>
      <c r="AM48" s="72">
        <f t="shared" si="2"/>
        <v>5129.8752499999991</v>
      </c>
      <c r="AN48" s="98"/>
      <c r="AO48" s="19"/>
      <c r="AP48" s="19"/>
      <c r="AQ48" s="64"/>
      <c r="AR48" s="64"/>
      <c r="AS48" s="64"/>
      <c r="AT48" s="64"/>
      <c r="AY48" s="27"/>
      <c r="AZ48" s="27"/>
    </row>
    <row r="49" spans="1:52" x14ac:dyDescent="0.25">
      <c r="A49" s="12">
        <v>41</v>
      </c>
      <c r="B49" s="15"/>
      <c r="C49" s="12">
        <v>45</v>
      </c>
      <c r="D49" s="61">
        <v>540</v>
      </c>
      <c r="E49" s="61">
        <v>511.25</v>
      </c>
      <c r="F49" s="61">
        <v>1051.25</v>
      </c>
      <c r="G49" s="61">
        <v>203.25</v>
      </c>
      <c r="H49" s="61">
        <v>0</v>
      </c>
      <c r="I49" s="61">
        <v>203.25</v>
      </c>
      <c r="J49" s="61">
        <v>0</v>
      </c>
      <c r="K49" s="61">
        <v>111.85</v>
      </c>
      <c r="L49" s="61">
        <v>111.85</v>
      </c>
      <c r="M49" s="61">
        <v>0</v>
      </c>
      <c r="N49" s="61">
        <v>0</v>
      </c>
      <c r="O49" s="61">
        <v>0</v>
      </c>
      <c r="P49" s="61"/>
      <c r="Q49" s="61"/>
      <c r="R49" s="61">
        <v>0</v>
      </c>
      <c r="S49" s="61">
        <v>0</v>
      </c>
      <c r="T49" s="61">
        <v>73.92</v>
      </c>
      <c r="U49" s="61">
        <v>73.92</v>
      </c>
      <c r="V49" s="61">
        <v>0</v>
      </c>
      <c r="W49" s="61">
        <v>2154.3737499999993</v>
      </c>
      <c r="X49" s="61">
        <v>2154.3737499999993</v>
      </c>
      <c r="Y49" s="61">
        <v>0</v>
      </c>
      <c r="Z49" s="61">
        <v>198</v>
      </c>
      <c r="AA49" s="61">
        <v>198</v>
      </c>
      <c r="AB49" s="61">
        <v>0</v>
      </c>
      <c r="AC49" s="61">
        <v>907.77925000000005</v>
      </c>
      <c r="AD49" s="61">
        <v>920</v>
      </c>
      <c r="AE49" s="61"/>
      <c r="AF49" s="61"/>
      <c r="AG49" s="61">
        <v>0</v>
      </c>
      <c r="AH49" s="61">
        <v>0</v>
      </c>
      <c r="AI49" s="61">
        <v>500</v>
      </c>
      <c r="AJ49" s="61">
        <v>52.8</v>
      </c>
      <c r="AK49" s="13">
        <f t="shared" si="0"/>
        <v>743.25</v>
      </c>
      <c r="AL49" s="13">
        <f t="shared" si="1"/>
        <v>4457.1729999999989</v>
      </c>
      <c r="AM49" s="72">
        <f t="shared" si="2"/>
        <v>5200.4229999999989</v>
      </c>
      <c r="AN49" s="98"/>
      <c r="AO49" s="19"/>
      <c r="AP49" s="19"/>
      <c r="AQ49" s="27"/>
      <c r="AR49" s="64"/>
      <c r="AS49" s="64"/>
      <c r="AT49" s="64"/>
      <c r="AY49" s="27"/>
      <c r="AZ49" s="27"/>
    </row>
    <row r="50" spans="1:52" x14ac:dyDescent="0.25">
      <c r="A50" s="15">
        <v>42</v>
      </c>
      <c r="B50" s="15"/>
      <c r="C50" s="12">
        <v>46</v>
      </c>
      <c r="D50" s="61">
        <v>418.75</v>
      </c>
      <c r="E50" s="61">
        <v>565</v>
      </c>
      <c r="F50" s="61">
        <v>983.75</v>
      </c>
      <c r="G50" s="61">
        <v>225</v>
      </c>
      <c r="H50" s="61">
        <v>32.25</v>
      </c>
      <c r="I50" s="61">
        <v>257.25</v>
      </c>
      <c r="J50" s="61">
        <v>0</v>
      </c>
      <c r="K50" s="61">
        <v>52.267499999999998</v>
      </c>
      <c r="L50" s="61">
        <v>52.267499999999998</v>
      </c>
      <c r="M50" s="61">
        <v>0</v>
      </c>
      <c r="N50" s="61">
        <v>0</v>
      </c>
      <c r="O50" s="61">
        <v>0</v>
      </c>
      <c r="P50" s="61"/>
      <c r="Q50" s="61"/>
      <c r="R50" s="61">
        <v>0</v>
      </c>
      <c r="S50" s="61">
        <v>5.28</v>
      </c>
      <c r="T50" s="61">
        <v>47.52</v>
      </c>
      <c r="U50" s="61">
        <v>52.800000000000004</v>
      </c>
      <c r="V50" s="61">
        <v>0</v>
      </c>
      <c r="W50" s="61">
        <v>1797.9282499999999</v>
      </c>
      <c r="X50" s="61">
        <v>1797.9282499999999</v>
      </c>
      <c r="Y50" s="61">
        <v>0</v>
      </c>
      <c r="Z50" s="61">
        <v>45.143999999999998</v>
      </c>
      <c r="AA50" s="61">
        <v>45.143999999999998</v>
      </c>
      <c r="AB50" s="61">
        <v>0</v>
      </c>
      <c r="AC50" s="61">
        <v>949.91250000000002</v>
      </c>
      <c r="AD50" s="61">
        <v>950</v>
      </c>
      <c r="AE50" s="61"/>
      <c r="AF50" s="61"/>
      <c r="AG50" s="61">
        <v>0</v>
      </c>
      <c r="AH50" s="61">
        <v>0</v>
      </c>
      <c r="AI50" s="61">
        <v>500</v>
      </c>
      <c r="AJ50" s="61">
        <v>264</v>
      </c>
      <c r="AK50" s="13">
        <f t="shared" si="0"/>
        <v>649.03</v>
      </c>
      <c r="AL50" s="13">
        <f t="shared" si="1"/>
        <v>3990.0222499999995</v>
      </c>
      <c r="AM50" s="72">
        <f t="shared" si="2"/>
        <v>4639.0522499999997</v>
      </c>
      <c r="AN50" s="98"/>
      <c r="AO50" s="19"/>
      <c r="AP50" s="19"/>
      <c r="AQ50" s="27"/>
      <c r="AR50" s="64"/>
      <c r="AS50" s="64"/>
      <c r="AT50" s="64"/>
      <c r="AY50" s="27"/>
      <c r="AZ50" s="27"/>
    </row>
    <row r="51" spans="1:52" x14ac:dyDescent="0.25">
      <c r="A51" s="15">
        <v>43</v>
      </c>
      <c r="B51" s="15"/>
      <c r="C51" s="12">
        <v>47</v>
      </c>
      <c r="D51" s="61">
        <v>575</v>
      </c>
      <c r="E51" s="61">
        <v>592.5</v>
      </c>
      <c r="F51" s="61">
        <v>1167.5</v>
      </c>
      <c r="G51" s="61">
        <v>208.5</v>
      </c>
      <c r="H51" s="61">
        <v>66</v>
      </c>
      <c r="I51" s="61">
        <v>274.5</v>
      </c>
      <c r="J51" s="61">
        <v>0</v>
      </c>
      <c r="K51" s="61">
        <v>67.8</v>
      </c>
      <c r="L51" s="61">
        <v>67.8</v>
      </c>
      <c r="M51" s="61">
        <v>0</v>
      </c>
      <c r="N51" s="61">
        <v>0</v>
      </c>
      <c r="O51" s="61">
        <v>0</v>
      </c>
      <c r="P51" s="61"/>
      <c r="Q51" s="61"/>
      <c r="R51" s="61">
        <v>0</v>
      </c>
      <c r="S51" s="61">
        <v>0</v>
      </c>
      <c r="T51" s="61">
        <v>31.68</v>
      </c>
      <c r="U51" s="61">
        <v>31.68</v>
      </c>
      <c r="V51" s="61">
        <v>0</v>
      </c>
      <c r="W51" s="61">
        <v>1776.1989999999985</v>
      </c>
      <c r="X51" s="61">
        <v>1776.1989999999985</v>
      </c>
      <c r="Y51" s="61">
        <v>0</v>
      </c>
      <c r="Z51" s="61">
        <v>41.448</v>
      </c>
      <c r="AA51" s="61">
        <v>41.448</v>
      </c>
      <c r="AB51" s="61">
        <v>0</v>
      </c>
      <c r="AC51" s="61">
        <v>1100.61375</v>
      </c>
      <c r="AD51" s="61">
        <v>1082</v>
      </c>
      <c r="AE51" s="61"/>
      <c r="AF51" s="61"/>
      <c r="AG51" s="61">
        <v>0</v>
      </c>
      <c r="AH51" s="61">
        <v>0</v>
      </c>
      <c r="AI51" s="61">
        <v>700</v>
      </c>
      <c r="AJ51" s="61">
        <v>264</v>
      </c>
      <c r="AK51" s="13">
        <f t="shared" si="0"/>
        <v>783.5</v>
      </c>
      <c r="AL51" s="13">
        <f t="shared" si="1"/>
        <v>4376.2407499999981</v>
      </c>
      <c r="AM51" s="72">
        <f t="shared" si="2"/>
        <v>5159.7407499999981</v>
      </c>
      <c r="AN51" s="98"/>
      <c r="AO51" s="19"/>
      <c r="AP51" s="19"/>
      <c r="AQ51" s="27"/>
      <c r="AR51" s="27"/>
      <c r="AS51" s="64"/>
      <c r="AT51" s="64"/>
      <c r="AY51" s="27"/>
      <c r="AZ51" s="27"/>
    </row>
    <row r="52" spans="1:52" x14ac:dyDescent="0.25">
      <c r="A52" s="15">
        <v>44</v>
      </c>
      <c r="B52" s="15"/>
      <c r="C52" s="12">
        <v>48</v>
      </c>
      <c r="D52" s="61">
        <v>436.25</v>
      </c>
      <c r="E52" s="61">
        <v>625</v>
      </c>
      <c r="F52" s="61">
        <v>1061.25</v>
      </c>
      <c r="G52" s="61">
        <v>127.5</v>
      </c>
      <c r="H52" s="61">
        <v>142.5</v>
      </c>
      <c r="I52" s="61">
        <v>270</v>
      </c>
      <c r="J52" s="61">
        <v>0</v>
      </c>
      <c r="K52" s="61">
        <v>15.7</v>
      </c>
      <c r="L52" s="61">
        <v>15.7</v>
      </c>
      <c r="M52" s="61">
        <v>0</v>
      </c>
      <c r="N52" s="61">
        <v>0</v>
      </c>
      <c r="O52" s="61">
        <v>0</v>
      </c>
      <c r="P52" s="61"/>
      <c r="Q52" s="61"/>
      <c r="R52" s="61">
        <v>0</v>
      </c>
      <c r="S52" s="61">
        <v>0</v>
      </c>
      <c r="T52" s="61">
        <v>36.96</v>
      </c>
      <c r="U52" s="61">
        <v>36.96</v>
      </c>
      <c r="V52" s="61">
        <v>0</v>
      </c>
      <c r="W52" s="61">
        <v>1396.5649999999991</v>
      </c>
      <c r="X52" s="61">
        <v>1396.5649999999991</v>
      </c>
      <c r="Y52" s="61">
        <v>0</v>
      </c>
      <c r="Z52" s="61">
        <v>27.192</v>
      </c>
      <c r="AA52" s="61">
        <v>27.192</v>
      </c>
      <c r="AB52" s="61">
        <v>0</v>
      </c>
      <c r="AC52" s="61">
        <v>1128.5105000000001</v>
      </c>
      <c r="AD52" s="61">
        <v>1122</v>
      </c>
      <c r="AE52" s="61"/>
      <c r="AF52" s="61"/>
      <c r="AG52" s="61">
        <v>0</v>
      </c>
      <c r="AH52" s="61">
        <v>0</v>
      </c>
      <c r="AI52" s="61">
        <v>500</v>
      </c>
      <c r="AJ52" s="61">
        <v>264</v>
      </c>
      <c r="AK52" s="13">
        <f t="shared" si="0"/>
        <v>563.75</v>
      </c>
      <c r="AL52" s="13">
        <f t="shared" si="1"/>
        <v>3872.4274999999998</v>
      </c>
      <c r="AM52" s="72">
        <f t="shared" si="2"/>
        <v>4436.1774999999998</v>
      </c>
      <c r="AN52" s="98"/>
      <c r="AO52" s="19"/>
      <c r="AP52" s="19"/>
      <c r="AQ52" s="27"/>
      <c r="AR52" s="27"/>
      <c r="AS52" s="64"/>
      <c r="AT52" s="64"/>
      <c r="AY52" s="27"/>
      <c r="AZ52" s="27"/>
    </row>
    <row r="53" spans="1:52" x14ac:dyDescent="0.25">
      <c r="A53" s="15">
        <v>45</v>
      </c>
      <c r="B53" s="15"/>
      <c r="C53" s="12">
        <v>49</v>
      </c>
      <c r="D53" s="61">
        <v>492.5</v>
      </c>
      <c r="E53" s="61">
        <v>591.25</v>
      </c>
      <c r="F53" s="61">
        <v>1083.75</v>
      </c>
      <c r="G53" s="61">
        <v>165</v>
      </c>
      <c r="H53" s="61">
        <v>240</v>
      </c>
      <c r="I53" s="61">
        <v>405</v>
      </c>
      <c r="J53" s="61">
        <v>0</v>
      </c>
      <c r="K53" s="61">
        <v>24.21</v>
      </c>
      <c r="L53" s="61">
        <v>24.21</v>
      </c>
      <c r="M53" s="61">
        <v>0</v>
      </c>
      <c r="N53" s="61">
        <v>0</v>
      </c>
      <c r="O53" s="61">
        <v>0</v>
      </c>
      <c r="P53" s="61"/>
      <c r="Q53" s="61"/>
      <c r="R53" s="61">
        <v>0</v>
      </c>
      <c r="S53" s="61">
        <v>10.56</v>
      </c>
      <c r="T53" s="61">
        <v>21.12</v>
      </c>
      <c r="U53" s="61">
        <v>31.68</v>
      </c>
      <c r="V53" s="61">
        <v>0</v>
      </c>
      <c r="W53" s="61">
        <v>1133.3282499999998</v>
      </c>
      <c r="X53" s="61">
        <v>1133.3282499999998</v>
      </c>
      <c r="Y53" s="61">
        <v>0</v>
      </c>
      <c r="Z53" s="61">
        <v>0.79200000000000004</v>
      </c>
      <c r="AA53" s="61">
        <v>0.79200000000000004</v>
      </c>
      <c r="AB53" s="61">
        <v>0</v>
      </c>
      <c r="AC53" s="61">
        <v>1017.58525</v>
      </c>
      <c r="AD53" s="61">
        <v>999</v>
      </c>
      <c r="AE53" s="61"/>
      <c r="AF53" s="61"/>
      <c r="AG53" s="61">
        <v>0</v>
      </c>
      <c r="AH53" s="61">
        <v>0</v>
      </c>
      <c r="AI53" s="61">
        <v>1000</v>
      </c>
      <c r="AJ53" s="61">
        <v>269.27999999999997</v>
      </c>
      <c r="AK53" s="13">
        <f t="shared" si="0"/>
        <v>668.06</v>
      </c>
      <c r="AL53" s="13">
        <f t="shared" si="1"/>
        <v>4028.2855</v>
      </c>
      <c r="AM53" s="72">
        <f t="shared" si="2"/>
        <v>4696.3454999999994</v>
      </c>
      <c r="AN53" s="98"/>
      <c r="AO53" s="19"/>
      <c r="AP53" s="19"/>
      <c r="AQ53" s="27"/>
      <c r="AR53" s="27"/>
      <c r="AS53" s="64"/>
      <c r="AT53" s="64"/>
      <c r="AY53" s="27"/>
      <c r="AZ53" s="27"/>
    </row>
    <row r="54" spans="1:52" x14ac:dyDescent="0.25">
      <c r="A54" s="15">
        <v>46</v>
      </c>
      <c r="B54" s="15"/>
      <c r="C54" s="12">
        <v>50</v>
      </c>
      <c r="D54" s="61">
        <v>497.5</v>
      </c>
      <c r="E54" s="61">
        <v>697.5</v>
      </c>
      <c r="F54" s="61">
        <v>1195</v>
      </c>
      <c r="G54" s="61">
        <v>126</v>
      </c>
      <c r="H54" s="61">
        <v>390</v>
      </c>
      <c r="I54" s="61">
        <v>516</v>
      </c>
      <c r="J54" s="61">
        <v>0</v>
      </c>
      <c r="K54" s="61">
        <v>16.797499999999999</v>
      </c>
      <c r="L54" s="61">
        <v>16.797499999999999</v>
      </c>
      <c r="M54" s="61"/>
      <c r="N54" s="61"/>
      <c r="O54" s="61">
        <v>0</v>
      </c>
      <c r="P54" s="61"/>
      <c r="Q54" s="61"/>
      <c r="R54" s="61">
        <v>0</v>
      </c>
      <c r="S54" s="61">
        <v>5.28</v>
      </c>
      <c r="T54" s="61">
        <v>26.400000000000002</v>
      </c>
      <c r="U54" s="61">
        <v>31.680000000000003</v>
      </c>
      <c r="V54" s="61">
        <v>0</v>
      </c>
      <c r="W54" s="61">
        <v>1100.7719999999999</v>
      </c>
      <c r="X54" s="61">
        <v>1100.7719999999999</v>
      </c>
      <c r="Y54" s="61">
        <v>0</v>
      </c>
      <c r="Z54" s="61">
        <v>0.79200000000000004</v>
      </c>
      <c r="AA54" s="61">
        <v>0.79200000000000004</v>
      </c>
      <c r="AB54" s="61">
        <v>0</v>
      </c>
      <c r="AC54" s="61">
        <v>942.58474999999999</v>
      </c>
      <c r="AD54" s="61">
        <v>942.5</v>
      </c>
      <c r="AE54" s="61"/>
      <c r="AF54" s="61"/>
      <c r="AG54" s="61">
        <v>0</v>
      </c>
      <c r="AH54" s="61">
        <v>0</v>
      </c>
      <c r="AI54" s="61">
        <v>950</v>
      </c>
      <c r="AJ54" s="61">
        <v>269.27999999999997</v>
      </c>
      <c r="AK54" s="13">
        <f t="shared" si="0"/>
        <v>628.78</v>
      </c>
      <c r="AL54" s="13">
        <f t="shared" si="1"/>
        <v>4124.8462500000005</v>
      </c>
      <c r="AM54" s="72">
        <f t="shared" si="2"/>
        <v>4753.6262500000003</v>
      </c>
      <c r="AN54" s="98"/>
      <c r="AO54" s="19"/>
      <c r="AP54" s="19"/>
      <c r="AQ54" s="27"/>
      <c r="AR54" s="27"/>
      <c r="AS54" s="64"/>
      <c r="AT54" s="64"/>
      <c r="AY54" s="27"/>
      <c r="AZ54" s="27"/>
    </row>
    <row r="55" spans="1:52" x14ac:dyDescent="0.25">
      <c r="A55" s="15">
        <v>47</v>
      </c>
      <c r="B55" s="15"/>
      <c r="C55" s="12">
        <v>51</v>
      </c>
      <c r="D55" s="61">
        <v>508.75</v>
      </c>
      <c r="E55" s="61">
        <v>818.75</v>
      </c>
      <c r="F55" s="61">
        <v>1327.5</v>
      </c>
      <c r="G55" s="61">
        <v>138</v>
      </c>
      <c r="H55" s="61">
        <v>609.75</v>
      </c>
      <c r="I55" s="61">
        <v>747.75</v>
      </c>
      <c r="J55" s="61">
        <v>0</v>
      </c>
      <c r="K55" s="61">
        <v>0</v>
      </c>
      <c r="L55" s="61">
        <v>0</v>
      </c>
      <c r="M55" s="61"/>
      <c r="N55" s="61"/>
      <c r="O55" s="61">
        <v>0</v>
      </c>
      <c r="P55" s="61"/>
      <c r="Q55" s="61"/>
      <c r="R55" s="61">
        <v>0</v>
      </c>
      <c r="S55" s="61">
        <v>7.92</v>
      </c>
      <c r="T55" s="61">
        <v>23.76</v>
      </c>
      <c r="U55" s="61">
        <v>31.68</v>
      </c>
      <c r="V55" s="61">
        <v>0</v>
      </c>
      <c r="W55" s="61">
        <v>646.99924999999985</v>
      </c>
      <c r="X55" s="61">
        <v>646.99924999999985</v>
      </c>
      <c r="Y55" s="61">
        <v>0</v>
      </c>
      <c r="Z55" s="61">
        <v>0</v>
      </c>
      <c r="AA55" s="61">
        <v>0</v>
      </c>
      <c r="AB55" s="61">
        <v>0</v>
      </c>
      <c r="AC55" s="61">
        <v>912.81799999999998</v>
      </c>
      <c r="AD55" s="61">
        <v>912.75</v>
      </c>
      <c r="AE55" s="61"/>
      <c r="AF55" s="61"/>
      <c r="AG55" s="61">
        <v>0</v>
      </c>
      <c r="AH55" s="61">
        <v>0</v>
      </c>
      <c r="AI55" s="61">
        <v>700</v>
      </c>
      <c r="AJ55" s="61">
        <v>269.27999999999997</v>
      </c>
      <c r="AK55" s="13">
        <f t="shared" si="0"/>
        <v>654.66999999999996</v>
      </c>
      <c r="AL55" s="13">
        <f t="shared" si="1"/>
        <v>3712.0772500000003</v>
      </c>
      <c r="AM55" s="72">
        <f t="shared" si="2"/>
        <v>4366.7472500000003</v>
      </c>
      <c r="AN55" s="98"/>
      <c r="AO55" s="19"/>
      <c r="AP55" s="19"/>
      <c r="AQ55" s="27"/>
      <c r="AR55" s="27"/>
      <c r="AS55" s="64"/>
      <c r="AT55" s="64"/>
      <c r="AY55" s="27"/>
      <c r="AZ55" s="27"/>
    </row>
    <row r="56" spans="1:52" x14ac:dyDescent="0.25">
      <c r="A56" s="15">
        <v>48</v>
      </c>
      <c r="B56" s="15"/>
      <c r="C56" s="12">
        <v>52</v>
      </c>
      <c r="D56" s="61">
        <v>340</v>
      </c>
      <c r="E56" s="61">
        <v>646.25</v>
      </c>
      <c r="F56" s="61">
        <v>986.25</v>
      </c>
      <c r="G56" s="61">
        <v>72</v>
      </c>
      <c r="H56" s="61">
        <v>659.25</v>
      </c>
      <c r="I56" s="61">
        <v>731.25</v>
      </c>
      <c r="J56" s="61">
        <v>0</v>
      </c>
      <c r="K56" s="61">
        <v>8.8800000000000008</v>
      </c>
      <c r="L56" s="61">
        <v>8.8800000000000008</v>
      </c>
      <c r="M56" s="61"/>
      <c r="N56" s="61"/>
      <c r="O56" s="61">
        <v>0</v>
      </c>
      <c r="P56" s="61"/>
      <c r="Q56" s="61"/>
      <c r="R56" s="61">
        <v>0</v>
      </c>
      <c r="S56" s="61">
        <v>13.2</v>
      </c>
      <c r="T56" s="61">
        <v>18.48</v>
      </c>
      <c r="U56" s="61">
        <v>31.68</v>
      </c>
      <c r="V56" s="61">
        <v>0</v>
      </c>
      <c r="W56" s="61">
        <v>886.19100000000014</v>
      </c>
      <c r="X56" s="61">
        <v>886.19100000000014</v>
      </c>
      <c r="Y56" s="61">
        <v>0</v>
      </c>
      <c r="Z56" s="61">
        <v>0</v>
      </c>
      <c r="AA56" s="61">
        <v>0</v>
      </c>
      <c r="AB56" s="61">
        <v>0</v>
      </c>
      <c r="AC56" s="61">
        <v>875.92174999999997</v>
      </c>
      <c r="AD56" s="61">
        <v>754.75</v>
      </c>
      <c r="AE56" s="61"/>
      <c r="AF56" s="61"/>
      <c r="AG56" s="61">
        <v>0</v>
      </c>
      <c r="AH56" s="61">
        <v>0</v>
      </c>
      <c r="AI56" s="61">
        <v>900</v>
      </c>
      <c r="AJ56" s="61">
        <v>269.27999999999997</v>
      </c>
      <c r="AK56" s="13">
        <f t="shared" si="0"/>
        <v>425.2</v>
      </c>
      <c r="AL56" s="13">
        <f t="shared" si="1"/>
        <v>3994.9727500000004</v>
      </c>
      <c r="AM56" s="72">
        <f t="shared" si="2"/>
        <v>4420.1727500000006</v>
      </c>
      <c r="AN56" s="98"/>
      <c r="AO56" s="19"/>
      <c r="AP56" s="19"/>
      <c r="AQ56" s="27"/>
      <c r="AR56" s="27"/>
      <c r="AS56" s="64"/>
      <c r="AT56" s="64"/>
      <c r="AY56" s="27"/>
      <c r="AZ56" s="27"/>
    </row>
    <row r="57" spans="1:52" x14ac:dyDescent="0.25">
      <c r="B57" s="16" t="s">
        <v>7</v>
      </c>
      <c r="C57" s="16"/>
      <c r="D57" s="13">
        <f t="shared" ref="D57:AM57" si="3">SUM(D5:D56)</f>
        <v>11538.75</v>
      </c>
      <c r="E57" s="13">
        <f t="shared" si="3"/>
        <v>20255</v>
      </c>
      <c r="F57" s="13">
        <f t="shared" si="3"/>
        <v>31793.75</v>
      </c>
      <c r="G57" s="13">
        <f t="shared" si="3"/>
        <v>1856.25</v>
      </c>
      <c r="H57" s="13">
        <f t="shared" si="3"/>
        <v>18399.75</v>
      </c>
      <c r="I57" s="13">
        <f t="shared" si="3"/>
        <v>20256</v>
      </c>
      <c r="J57" s="13">
        <f t="shared" si="3"/>
        <v>0</v>
      </c>
      <c r="K57" s="13">
        <f t="shared" si="3"/>
        <v>615.4475000000001</v>
      </c>
      <c r="L57" s="13">
        <f t="shared" si="3"/>
        <v>615.4475000000001</v>
      </c>
      <c r="M57" s="13">
        <f t="shared" si="3"/>
        <v>1997.578</v>
      </c>
      <c r="N57" s="13">
        <f t="shared" si="3"/>
        <v>11162.181999999999</v>
      </c>
      <c r="O57" s="13">
        <f t="shared" si="3"/>
        <v>13159.76</v>
      </c>
      <c r="P57" s="13">
        <f t="shared" si="3"/>
        <v>0</v>
      </c>
      <c r="Q57" s="13">
        <f t="shared" si="3"/>
        <v>0</v>
      </c>
      <c r="R57" s="13">
        <f t="shared" si="3"/>
        <v>0</v>
      </c>
      <c r="S57" s="13">
        <f t="shared" si="3"/>
        <v>10898.718599999998</v>
      </c>
      <c r="T57" s="13">
        <f t="shared" si="3"/>
        <v>106980.16224274997</v>
      </c>
      <c r="U57" s="13">
        <f t="shared" si="3"/>
        <v>117878.88084274993</v>
      </c>
      <c r="V57" s="13">
        <f t="shared" si="3"/>
        <v>17.04</v>
      </c>
      <c r="W57" s="13">
        <f t="shared" si="3"/>
        <v>23135.179999999993</v>
      </c>
      <c r="X57" s="13">
        <f t="shared" si="3"/>
        <v>23152.219999999994</v>
      </c>
      <c r="Y57" s="13">
        <f t="shared" si="3"/>
        <v>5274.4560000000001</v>
      </c>
      <c r="Z57" s="13">
        <f t="shared" si="3"/>
        <v>13732.224</v>
      </c>
      <c r="AA57" s="13">
        <f t="shared" si="3"/>
        <v>19006.680000000004</v>
      </c>
      <c r="AB57" s="13">
        <f t="shared" si="3"/>
        <v>0</v>
      </c>
      <c r="AC57" s="13">
        <f t="shared" si="3"/>
        <v>33209.159</v>
      </c>
      <c r="AD57" s="13">
        <f t="shared" si="3"/>
        <v>31603.300749999999</v>
      </c>
      <c r="AE57" s="13">
        <f t="shared" si="3"/>
        <v>0</v>
      </c>
      <c r="AF57" s="13">
        <f t="shared" si="3"/>
        <v>3184.75</v>
      </c>
      <c r="AG57" s="13">
        <f t="shared" si="3"/>
        <v>3184.75</v>
      </c>
      <c r="AH57" s="13">
        <f t="shared" si="3"/>
        <v>0</v>
      </c>
      <c r="AI57" s="13">
        <f t="shared" si="3"/>
        <v>10605.599999999999</v>
      </c>
      <c r="AJ57" s="13">
        <f t="shared" si="3"/>
        <v>6647.5199999999986</v>
      </c>
      <c r="AK57" s="13">
        <f t="shared" si="3"/>
        <v>31582.792600000001</v>
      </c>
      <c r="AL57" s="13">
        <f t="shared" si="3"/>
        <v>241279.45474275001</v>
      </c>
      <c r="AM57" s="13">
        <f t="shared" si="3"/>
        <v>272862.24734274996</v>
      </c>
      <c r="AN57" s="99"/>
      <c r="AO57" s="26">
        <f>SUM(AO5:AO56)</f>
        <v>0</v>
      </c>
      <c r="AP57" s="26">
        <f>SUM(AP5:AP56)</f>
        <v>0</v>
      </c>
      <c r="AQ57" s="26"/>
      <c r="AR57" s="26"/>
      <c r="AS57" s="26"/>
    </row>
    <row r="58" spans="1:52" x14ac:dyDescent="0.25">
      <c r="B58" s="17"/>
      <c r="C58" s="17"/>
      <c r="D58" s="18"/>
      <c r="E58" s="18"/>
      <c r="F58" s="19"/>
      <c r="G58" s="19"/>
      <c r="H58" s="19"/>
      <c r="I58" s="19"/>
      <c r="J58" s="20"/>
      <c r="K58" s="21"/>
      <c r="L58" s="22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3"/>
      <c r="AL58" s="23"/>
      <c r="AM58" s="23"/>
      <c r="AN58" s="98"/>
      <c r="AO58" s="170"/>
      <c r="AP58" s="19"/>
      <c r="AQ58" s="26"/>
    </row>
    <row r="59" spans="1:52" x14ac:dyDescent="0.25">
      <c r="A59" s="24"/>
      <c r="B59" s="159" t="s">
        <v>15</v>
      </c>
      <c r="C59" s="159"/>
      <c r="D59" s="160">
        <f>D57*4</f>
        <v>46155</v>
      </c>
      <c r="E59" s="160">
        <f>E57*4</f>
        <v>81020</v>
      </c>
      <c r="F59" s="160">
        <f t="shared" ref="F59:AM59" si="4">F57*4</f>
        <v>127175</v>
      </c>
      <c r="G59" s="160">
        <f t="shared" si="4"/>
        <v>7425</v>
      </c>
      <c r="H59" s="160">
        <f t="shared" si="4"/>
        <v>73599</v>
      </c>
      <c r="I59" s="160">
        <f t="shared" si="4"/>
        <v>81024</v>
      </c>
      <c r="J59" s="160">
        <f t="shared" si="4"/>
        <v>0</v>
      </c>
      <c r="K59" s="160">
        <f t="shared" si="4"/>
        <v>2461.7900000000004</v>
      </c>
      <c r="L59" s="161">
        <f t="shared" si="4"/>
        <v>2461.7900000000004</v>
      </c>
      <c r="M59" s="161">
        <f t="shared" si="4"/>
        <v>7990.3119999999999</v>
      </c>
      <c r="N59" s="161">
        <f t="shared" si="4"/>
        <v>44648.727999999996</v>
      </c>
      <c r="O59" s="161">
        <f t="shared" si="4"/>
        <v>52639.040000000001</v>
      </c>
      <c r="P59" s="161">
        <f t="shared" si="4"/>
        <v>0</v>
      </c>
      <c r="Q59" s="161">
        <f t="shared" si="4"/>
        <v>0</v>
      </c>
      <c r="R59" s="161">
        <f t="shared" si="4"/>
        <v>0</v>
      </c>
      <c r="S59" s="161">
        <f t="shared" si="4"/>
        <v>43594.874399999993</v>
      </c>
      <c r="T59" s="161">
        <f t="shared" si="4"/>
        <v>427920.64897099987</v>
      </c>
      <c r="U59" s="161">
        <f t="shared" si="4"/>
        <v>471515.52337099973</v>
      </c>
      <c r="V59" s="161">
        <f t="shared" si="4"/>
        <v>68.16</v>
      </c>
      <c r="W59" s="161">
        <f t="shared" si="4"/>
        <v>92540.719999999972</v>
      </c>
      <c r="X59" s="161">
        <f t="shared" si="4"/>
        <v>92608.879999999976</v>
      </c>
      <c r="Y59" s="161">
        <f t="shared" si="4"/>
        <v>21097.824000000001</v>
      </c>
      <c r="Z59" s="161">
        <f t="shared" si="4"/>
        <v>54928.896000000001</v>
      </c>
      <c r="AA59" s="161">
        <f t="shared" si="4"/>
        <v>76026.720000000016</v>
      </c>
      <c r="AB59" s="161">
        <f t="shared" si="4"/>
        <v>0</v>
      </c>
      <c r="AC59" s="161">
        <f t="shared" si="4"/>
        <v>132836.636</v>
      </c>
      <c r="AD59" s="161">
        <f t="shared" si="4"/>
        <v>126413.20299999999</v>
      </c>
      <c r="AE59" s="161">
        <f t="shared" si="4"/>
        <v>0</v>
      </c>
      <c r="AF59" s="161">
        <f t="shared" si="4"/>
        <v>12739</v>
      </c>
      <c r="AG59" s="161">
        <f t="shared" si="4"/>
        <v>12739</v>
      </c>
      <c r="AH59" s="161">
        <f t="shared" si="4"/>
        <v>0</v>
      </c>
      <c r="AI59" s="161">
        <f t="shared" si="4"/>
        <v>42422.399999999994</v>
      </c>
      <c r="AJ59" s="161">
        <f t="shared" si="4"/>
        <v>26590.079999999994</v>
      </c>
      <c r="AK59" s="162">
        <f t="shared" si="4"/>
        <v>126331.1704</v>
      </c>
      <c r="AL59" s="162">
        <f t="shared" si="4"/>
        <v>965117.81897100003</v>
      </c>
      <c r="AM59" s="162">
        <f t="shared" si="4"/>
        <v>1091448.9893709999</v>
      </c>
      <c r="AN59" s="99"/>
      <c r="AO59" s="26">
        <f>AO57*4</f>
        <v>0</v>
      </c>
      <c r="AP59" s="26">
        <f>AP57*4</f>
        <v>0</v>
      </c>
      <c r="AQ59" s="64">
        <f>AP59+AO59</f>
        <v>0</v>
      </c>
    </row>
    <row r="60" spans="1:52" x14ac:dyDescent="0.25">
      <c r="B60" s="25"/>
      <c r="C60" s="25"/>
      <c r="D60" s="25"/>
      <c r="E60" s="25"/>
      <c r="F60" s="25"/>
      <c r="G60" s="25"/>
      <c r="H60" s="25"/>
      <c r="I60" s="17"/>
      <c r="J60" s="28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17"/>
      <c r="AM60" s="17"/>
      <c r="AN60" s="17"/>
      <c r="AO60" s="17"/>
      <c r="AP60" s="17"/>
    </row>
    <row r="61" spans="1:52" x14ac:dyDescent="0.25">
      <c r="B61" s="25"/>
      <c r="C61" s="25"/>
      <c r="D61" s="25"/>
      <c r="E61" s="25"/>
      <c r="F61" s="100"/>
      <c r="G61" s="100"/>
      <c r="H61" s="100"/>
      <c r="I61" s="100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27"/>
      <c r="V61" s="17"/>
      <c r="W61" s="17"/>
      <c r="X61" s="17"/>
      <c r="Y61" s="17"/>
      <c r="Z61" s="17"/>
      <c r="AA61" s="17" t="s">
        <v>14</v>
      </c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52" x14ac:dyDescent="0.25">
      <c r="B62" s="25"/>
      <c r="C62" s="25"/>
      <c r="D62" s="25"/>
      <c r="E62" s="25"/>
      <c r="F62" s="25"/>
      <c r="G62" s="25"/>
      <c r="H62" s="25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2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52" x14ac:dyDescent="0.25">
      <c r="B63" s="25"/>
      <c r="C63" s="25"/>
      <c r="D63" s="25"/>
      <c r="E63" s="25"/>
      <c r="F63" s="25"/>
      <c r="G63" s="25"/>
      <c r="H63" s="25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52" x14ac:dyDescent="0.25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2:45" x14ac:dyDescent="0.25">
      <c r="B65" s="17"/>
      <c r="C65" s="17"/>
      <c r="D65" s="17"/>
      <c r="E65" s="17"/>
      <c r="F65" s="27"/>
      <c r="G65" s="17"/>
      <c r="H65" s="17"/>
      <c r="I65" s="2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2:45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2:45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2:45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2:45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2:45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2:45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2:45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2:45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R73" s="64"/>
      <c r="AS73" s="64"/>
    </row>
    <row r="74" spans="2:45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2:45" x14ac:dyDescent="0.25">
      <c r="C75" s="17"/>
      <c r="D75" s="17"/>
      <c r="E75" s="17"/>
      <c r="I75" s="17"/>
      <c r="J75" s="17"/>
      <c r="N75" s="17"/>
      <c r="AR75" s="64"/>
    </row>
    <row r="76" spans="2:45" x14ac:dyDescent="0.25">
      <c r="C76" s="17"/>
      <c r="D76" s="17"/>
      <c r="E76" s="17"/>
      <c r="I76" s="17"/>
      <c r="J76" s="17"/>
      <c r="N76" s="17"/>
    </row>
    <row r="77" spans="2:45" x14ac:dyDescent="0.25">
      <c r="C77" s="17"/>
      <c r="D77" s="17"/>
      <c r="E77" s="17"/>
      <c r="I77" s="17"/>
      <c r="J77" s="17"/>
      <c r="N77" s="17"/>
    </row>
    <row r="78" spans="2:45" x14ac:dyDescent="0.25">
      <c r="C78" s="17"/>
      <c r="D78" s="17"/>
      <c r="E78" s="17"/>
      <c r="I78" s="17"/>
      <c r="J78" s="17"/>
      <c r="N78" s="17"/>
    </row>
    <row r="79" spans="2:45" x14ac:dyDescent="0.25">
      <c r="I79" s="17"/>
      <c r="J79" s="17"/>
      <c r="N79" s="17"/>
    </row>
    <row r="80" spans="2:45" x14ac:dyDescent="0.25">
      <c r="I80" s="17"/>
      <c r="J80" s="17"/>
      <c r="N80" s="17"/>
    </row>
    <row r="81" spans="9:14" x14ac:dyDescent="0.25">
      <c r="I81" s="17"/>
      <c r="J81" s="17"/>
      <c r="N81" s="17"/>
    </row>
    <row r="82" spans="9:14" x14ac:dyDescent="0.25">
      <c r="I82" s="17"/>
      <c r="J82" s="17"/>
      <c r="N82" s="17"/>
    </row>
    <row r="83" spans="9:14" x14ac:dyDescent="0.25">
      <c r="I83" s="17"/>
      <c r="J83" s="17"/>
      <c r="N83" s="17"/>
    </row>
    <row r="84" spans="9:14" x14ac:dyDescent="0.25">
      <c r="I84" s="17"/>
      <c r="J84" s="17"/>
      <c r="N84" s="17"/>
    </row>
    <row r="85" spans="9:14" x14ac:dyDescent="0.25">
      <c r="I85" s="17"/>
      <c r="J85" s="17"/>
      <c r="N85" s="17"/>
    </row>
    <row r="86" spans="9:14" x14ac:dyDescent="0.25">
      <c r="I86" s="17"/>
      <c r="J86" s="17"/>
      <c r="N86" s="17"/>
    </row>
    <row r="87" spans="9:14" x14ac:dyDescent="0.25">
      <c r="I87" s="17"/>
      <c r="J87" s="17"/>
      <c r="N87" s="17"/>
    </row>
    <row r="88" spans="9:14" x14ac:dyDescent="0.25">
      <c r="N88" s="17"/>
    </row>
    <row r="89" spans="9:14" x14ac:dyDescent="0.25">
      <c r="N89" s="17"/>
    </row>
    <row r="90" spans="9:14" x14ac:dyDescent="0.25">
      <c r="N90" s="17"/>
    </row>
    <row r="91" spans="9:14" x14ac:dyDescent="0.25">
      <c r="N91" s="17"/>
    </row>
    <row r="92" spans="9:14" x14ac:dyDescent="0.25">
      <c r="N92" s="17"/>
    </row>
    <row r="93" spans="9:14" x14ac:dyDescent="0.25">
      <c r="N93" s="17"/>
    </row>
    <row r="94" spans="9:14" x14ac:dyDescent="0.25">
      <c r="N94" s="17"/>
    </row>
    <row r="95" spans="9:14" x14ac:dyDescent="0.25">
      <c r="N95" s="17"/>
    </row>
    <row r="96" spans="9:14" x14ac:dyDescent="0.25">
      <c r="N96" s="17"/>
    </row>
  </sheetData>
  <mergeCells count="14">
    <mergeCell ref="AN2:AP2"/>
    <mergeCell ref="A3:C3"/>
    <mergeCell ref="B64:K64"/>
    <mergeCell ref="B1:AM1"/>
    <mergeCell ref="D2:F2"/>
    <mergeCell ref="G2:I2"/>
    <mergeCell ref="J2:L2"/>
    <mergeCell ref="M2:O2"/>
    <mergeCell ref="P2:R2"/>
    <mergeCell ref="S2:U2"/>
    <mergeCell ref="V2:X2"/>
    <mergeCell ref="Y2:AA2"/>
    <mergeCell ref="AK2:AM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4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V65"/>
  <sheetViews>
    <sheetView zoomScaleNormal="10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R40" sqref="R40"/>
    </sheetView>
  </sheetViews>
  <sheetFormatPr defaultRowHeight="13.2" x14ac:dyDescent="0.25"/>
  <cols>
    <col min="1" max="1" width="7.88671875" customWidth="1"/>
    <col min="2" max="25" width="5.33203125" customWidth="1"/>
    <col min="26" max="31" width="5.33203125" hidden="1" customWidth="1"/>
    <col min="32" max="32" width="5.33203125" customWidth="1"/>
    <col min="33" max="33" width="6.6640625" customWidth="1"/>
    <col min="34" max="34" width="5.88671875" bestFit="1" customWidth="1"/>
    <col min="35" max="67" width="5.33203125" customWidth="1"/>
  </cols>
  <sheetData>
    <row r="1" spans="1:74" ht="16.8" x14ac:dyDescent="0.3">
      <c r="A1" s="33" t="s">
        <v>83</v>
      </c>
      <c r="N1" s="110"/>
    </row>
    <row r="2" spans="1:74" ht="13.8" thickBot="1" x14ac:dyDescent="0.3"/>
    <row r="3" spans="1:74" ht="13.8" thickBot="1" x14ac:dyDescent="0.3">
      <c r="A3" s="1"/>
      <c r="B3" s="199" t="s">
        <v>18</v>
      </c>
      <c r="C3" s="200"/>
      <c r="D3" s="201"/>
      <c r="E3" s="31"/>
      <c r="F3" s="31" t="s">
        <v>19</v>
      </c>
      <c r="G3" s="31"/>
      <c r="H3" s="199" t="s">
        <v>20</v>
      </c>
      <c r="I3" s="200"/>
      <c r="J3" s="201"/>
      <c r="K3" s="31"/>
      <c r="L3" s="31" t="s">
        <v>21</v>
      </c>
      <c r="M3" s="31"/>
      <c r="N3" s="199" t="s">
        <v>22</v>
      </c>
      <c r="O3" s="200"/>
      <c r="P3" s="201"/>
      <c r="Q3" s="31"/>
      <c r="R3" s="31" t="s">
        <v>23</v>
      </c>
      <c r="S3" s="31"/>
      <c r="T3" s="202" t="s">
        <v>55</v>
      </c>
      <c r="U3" s="203"/>
      <c r="V3" s="204"/>
      <c r="W3" s="172"/>
      <c r="X3" s="171" t="s">
        <v>54</v>
      </c>
      <c r="Y3" s="171"/>
      <c r="Z3" s="199" t="s">
        <v>24</v>
      </c>
      <c r="AA3" s="200"/>
      <c r="AB3" s="200"/>
      <c r="AC3" s="31"/>
      <c r="AD3" s="31" t="s">
        <v>25</v>
      </c>
      <c r="AE3" s="31"/>
      <c r="AF3" s="200" t="s">
        <v>26</v>
      </c>
      <c r="AG3" s="200"/>
      <c r="AH3" s="201"/>
      <c r="AI3" s="31"/>
      <c r="AJ3" s="31" t="s">
        <v>27</v>
      </c>
      <c r="AK3" s="31"/>
      <c r="AL3" s="199" t="s">
        <v>28</v>
      </c>
      <c r="AM3" s="200"/>
      <c r="AN3" s="201"/>
      <c r="AO3" s="59"/>
      <c r="AP3" s="31" t="s">
        <v>29</v>
      </c>
      <c r="AQ3" s="32"/>
      <c r="AR3" s="199" t="s">
        <v>30</v>
      </c>
      <c r="AS3" s="200"/>
      <c r="AT3" s="201"/>
      <c r="AU3" s="31"/>
      <c r="AV3" s="31" t="s">
        <v>31</v>
      </c>
      <c r="AW3" s="31"/>
      <c r="AX3" s="84"/>
      <c r="AY3" s="79" t="s">
        <v>40</v>
      </c>
      <c r="AZ3" s="85"/>
      <c r="BA3" s="31"/>
      <c r="BB3" s="31" t="s">
        <v>41</v>
      </c>
      <c r="BC3" s="31"/>
      <c r="BD3" s="199" t="s">
        <v>35</v>
      </c>
      <c r="BE3" s="200"/>
      <c r="BF3" s="201"/>
      <c r="BG3" s="189" t="s">
        <v>36</v>
      </c>
      <c r="BH3" s="190"/>
      <c r="BI3" s="191"/>
      <c r="BJ3" s="205" t="s">
        <v>47</v>
      </c>
      <c r="BK3" s="206"/>
      <c r="BL3" s="207"/>
      <c r="BM3" s="189" t="s">
        <v>48</v>
      </c>
      <c r="BN3" s="190"/>
      <c r="BO3" s="191"/>
    </row>
    <row r="4" spans="1:74" x14ac:dyDescent="0.25">
      <c r="A4" s="2" t="s">
        <v>16</v>
      </c>
      <c r="B4" s="47" t="s">
        <v>9</v>
      </c>
      <c r="C4" s="48" t="s">
        <v>10</v>
      </c>
      <c r="D4" s="49" t="s">
        <v>7</v>
      </c>
      <c r="E4" s="36" t="s">
        <v>9</v>
      </c>
      <c r="F4" s="37" t="s">
        <v>10</v>
      </c>
      <c r="G4" s="38" t="s">
        <v>7</v>
      </c>
      <c r="H4" s="47" t="s">
        <v>9</v>
      </c>
      <c r="I4" s="48" t="s">
        <v>10</v>
      </c>
      <c r="J4" s="49" t="s">
        <v>7</v>
      </c>
      <c r="K4" s="36" t="s">
        <v>9</v>
      </c>
      <c r="L4" s="37" t="s">
        <v>10</v>
      </c>
      <c r="M4" s="38" t="s">
        <v>7</v>
      </c>
      <c r="N4" s="47" t="s">
        <v>9</v>
      </c>
      <c r="O4" s="48" t="s">
        <v>10</v>
      </c>
      <c r="P4" s="49" t="s">
        <v>7</v>
      </c>
      <c r="Q4" s="36" t="s">
        <v>9</v>
      </c>
      <c r="R4" s="37" t="s">
        <v>10</v>
      </c>
      <c r="S4" s="38" t="s">
        <v>7</v>
      </c>
      <c r="T4" s="47" t="s">
        <v>9</v>
      </c>
      <c r="U4" s="48" t="s">
        <v>10</v>
      </c>
      <c r="V4" s="49" t="s">
        <v>7</v>
      </c>
      <c r="W4" s="36" t="s">
        <v>9</v>
      </c>
      <c r="X4" s="37" t="s">
        <v>10</v>
      </c>
      <c r="Y4" s="38" t="s">
        <v>7</v>
      </c>
      <c r="Z4" s="47" t="s">
        <v>9</v>
      </c>
      <c r="AA4" s="48" t="s">
        <v>10</v>
      </c>
      <c r="AB4" s="49" t="s">
        <v>7</v>
      </c>
      <c r="AC4" s="36" t="s">
        <v>9</v>
      </c>
      <c r="AD4" s="37" t="s">
        <v>10</v>
      </c>
      <c r="AE4" s="38" t="s">
        <v>7</v>
      </c>
      <c r="AF4" s="47" t="s">
        <v>9</v>
      </c>
      <c r="AG4" s="48" t="s">
        <v>10</v>
      </c>
      <c r="AH4" s="49" t="s">
        <v>7</v>
      </c>
      <c r="AI4" s="36" t="s">
        <v>9</v>
      </c>
      <c r="AJ4" s="37" t="s">
        <v>10</v>
      </c>
      <c r="AK4" s="70" t="s">
        <v>7</v>
      </c>
      <c r="AL4" s="47" t="s">
        <v>9</v>
      </c>
      <c r="AM4" s="48" t="s">
        <v>10</v>
      </c>
      <c r="AN4" s="49" t="s">
        <v>7</v>
      </c>
      <c r="AO4" s="36" t="s">
        <v>9</v>
      </c>
      <c r="AP4" s="37" t="s">
        <v>10</v>
      </c>
      <c r="AQ4" s="38" t="s">
        <v>7</v>
      </c>
      <c r="AR4" s="47" t="s">
        <v>9</v>
      </c>
      <c r="AS4" s="48" t="s">
        <v>10</v>
      </c>
      <c r="AT4" s="49" t="s">
        <v>7</v>
      </c>
      <c r="AU4" s="36" t="s">
        <v>9</v>
      </c>
      <c r="AV4" s="37" t="s">
        <v>10</v>
      </c>
      <c r="AW4" s="70" t="s">
        <v>7</v>
      </c>
      <c r="AX4" s="47" t="s">
        <v>9</v>
      </c>
      <c r="AY4" s="48" t="s">
        <v>10</v>
      </c>
      <c r="AZ4" s="90" t="s">
        <v>7</v>
      </c>
      <c r="BA4" s="36" t="s">
        <v>9</v>
      </c>
      <c r="BB4" s="37" t="s">
        <v>10</v>
      </c>
      <c r="BC4" s="70" t="s">
        <v>7</v>
      </c>
      <c r="BD4" s="47" t="s">
        <v>9</v>
      </c>
      <c r="BE4" s="48" t="s">
        <v>10</v>
      </c>
      <c r="BF4" s="90" t="s">
        <v>7</v>
      </c>
      <c r="BG4" s="36" t="s">
        <v>9</v>
      </c>
      <c r="BH4" s="37" t="s">
        <v>10</v>
      </c>
      <c r="BI4" s="38" t="s">
        <v>7</v>
      </c>
      <c r="BJ4" s="47" t="s">
        <v>9</v>
      </c>
      <c r="BK4" s="48" t="s">
        <v>10</v>
      </c>
      <c r="BL4" s="90" t="s">
        <v>7</v>
      </c>
      <c r="BM4" s="36" t="s">
        <v>9</v>
      </c>
      <c r="BN4" s="37" t="s">
        <v>10</v>
      </c>
      <c r="BO4" s="38" t="s">
        <v>7</v>
      </c>
    </row>
    <row r="5" spans="1:74" ht="13.8" thickBot="1" x14ac:dyDescent="0.3">
      <c r="A5" s="34" t="s">
        <v>17</v>
      </c>
      <c r="B5" s="50"/>
      <c r="C5" s="51"/>
      <c r="D5" s="52"/>
      <c r="E5" s="45"/>
      <c r="F5" s="45"/>
      <c r="G5" s="45"/>
      <c r="H5" s="55"/>
      <c r="I5" s="56"/>
      <c r="J5" s="57"/>
      <c r="K5" s="46"/>
      <c r="L5" s="46"/>
      <c r="M5" s="46"/>
      <c r="N5" s="55"/>
      <c r="O5" s="56"/>
      <c r="P5" s="57"/>
      <c r="Q5" s="46"/>
      <c r="R5" s="46"/>
      <c r="S5" s="46"/>
      <c r="T5" s="58"/>
      <c r="U5" s="56"/>
      <c r="V5" s="57"/>
      <c r="W5" s="46"/>
      <c r="X5" s="46"/>
      <c r="Y5" s="46"/>
      <c r="Z5" s="55"/>
      <c r="AA5" s="56"/>
      <c r="AB5" s="57"/>
      <c r="AC5" s="46"/>
      <c r="AD5" s="46"/>
      <c r="AE5" s="46"/>
      <c r="AF5" s="55"/>
      <c r="AG5" s="56"/>
      <c r="AH5" s="57"/>
      <c r="AI5" s="46"/>
      <c r="AJ5" s="46"/>
      <c r="AK5" s="46"/>
      <c r="AL5" s="102"/>
      <c r="AM5" s="103"/>
      <c r="AN5" s="57"/>
      <c r="AO5" s="46"/>
      <c r="AP5" s="46"/>
      <c r="AQ5" s="46"/>
      <c r="AR5" s="55"/>
      <c r="AS5" s="56"/>
      <c r="AT5" s="57"/>
      <c r="AU5" s="46"/>
      <c r="AV5" s="46"/>
      <c r="AW5" s="46"/>
      <c r="AX5" s="74"/>
      <c r="AY5" s="75"/>
      <c r="AZ5" s="76"/>
      <c r="BA5" s="88"/>
      <c r="BB5" s="46"/>
      <c r="BC5" s="89"/>
      <c r="BD5" s="74"/>
      <c r="BE5" s="75"/>
      <c r="BF5" s="76"/>
      <c r="BG5" s="88"/>
      <c r="BH5" s="46"/>
      <c r="BI5" s="89"/>
      <c r="BJ5" s="74"/>
      <c r="BK5" s="75"/>
      <c r="BL5" s="76"/>
      <c r="BM5" s="88"/>
      <c r="BN5" s="46"/>
      <c r="BO5" s="89"/>
    </row>
    <row r="6" spans="1:74" x14ac:dyDescent="0.25">
      <c r="A6" s="12">
        <v>1</v>
      </c>
      <c r="B6" s="63">
        <v>401.25</v>
      </c>
      <c r="C6" s="63">
        <v>755</v>
      </c>
      <c r="D6" s="53">
        <f t="shared" ref="D6:D45" si="0">B6+C6</f>
        <v>1156.25</v>
      </c>
      <c r="E6" s="35">
        <v>543</v>
      </c>
      <c r="F6" s="35">
        <v>1041.25</v>
      </c>
      <c r="G6" s="35">
        <f t="shared" ref="G6:G20" si="1">E6+F6</f>
        <v>1584.25</v>
      </c>
      <c r="H6" s="62">
        <v>28.799999999999997</v>
      </c>
      <c r="I6" s="62">
        <v>495.9</v>
      </c>
      <c r="J6" s="53">
        <f t="shared" ref="J6:J57" si="2">H6+I6</f>
        <v>524.69999999999993</v>
      </c>
      <c r="K6" s="35">
        <v>62.25</v>
      </c>
      <c r="L6" s="35">
        <v>504.75</v>
      </c>
      <c r="M6" s="35">
        <f>K6+L6</f>
        <v>567</v>
      </c>
      <c r="N6" s="63">
        <v>0</v>
      </c>
      <c r="O6" s="63">
        <v>75.754999999999995</v>
      </c>
      <c r="P6" s="53">
        <f t="shared" ref="P6:P11" si="3">N6+O6</f>
        <v>75.754999999999995</v>
      </c>
      <c r="Q6" s="35">
        <v>0</v>
      </c>
      <c r="R6" s="35">
        <v>11.205</v>
      </c>
      <c r="S6" s="35">
        <f>Q6+R6</f>
        <v>11.205</v>
      </c>
      <c r="T6" s="62">
        <v>0</v>
      </c>
      <c r="U6" s="62">
        <v>0</v>
      </c>
      <c r="V6" s="53">
        <f t="shared" ref="V6:V57" si="4">T6+U6</f>
        <v>0</v>
      </c>
      <c r="W6" s="35"/>
      <c r="X6" s="35"/>
      <c r="Y6" s="35">
        <f>W6+X6</f>
        <v>0</v>
      </c>
      <c r="Z6" s="62"/>
      <c r="AA6" s="62"/>
      <c r="AB6" s="53">
        <f t="shared" ref="AB6:AB28" si="5">Z6+AA6</f>
        <v>0</v>
      </c>
      <c r="AC6" s="35"/>
      <c r="AD6" s="35"/>
      <c r="AE6" s="35">
        <f>AC6+AD6</f>
        <v>0</v>
      </c>
      <c r="AF6" s="62">
        <v>29.04</v>
      </c>
      <c r="AG6" s="62">
        <v>14.520000000000003</v>
      </c>
      <c r="AH6" s="53">
        <f t="shared" ref="AH6:AH57" si="6">AF6+AG6</f>
        <v>43.56</v>
      </c>
      <c r="AI6" s="14">
        <v>0</v>
      </c>
      <c r="AJ6" s="14">
        <v>21</v>
      </c>
      <c r="AK6" s="101">
        <f>AI6+AJ6</f>
        <v>21</v>
      </c>
      <c r="AL6" s="62">
        <v>0</v>
      </c>
      <c r="AM6" s="62">
        <v>652.30913999999996</v>
      </c>
      <c r="AN6" s="53">
        <f t="shared" ref="AN6:AN17" si="7">AL6+AM6</f>
        <v>652.30913999999996</v>
      </c>
      <c r="AO6" s="35">
        <v>0</v>
      </c>
      <c r="AP6" s="35">
        <v>586.22074999999995</v>
      </c>
      <c r="AQ6" s="35">
        <f>SUM(AO6:AP6)</f>
        <v>586.22074999999995</v>
      </c>
      <c r="AR6" s="62">
        <v>0</v>
      </c>
      <c r="AS6" s="62">
        <v>0</v>
      </c>
      <c r="AT6" s="53">
        <f t="shared" ref="AT6:AT14" si="8">AR6+AS6</f>
        <v>0</v>
      </c>
      <c r="AU6" s="35">
        <v>0</v>
      </c>
      <c r="AV6" s="35">
        <v>0</v>
      </c>
      <c r="AW6" s="71">
        <f t="shared" ref="AW6:AW17" si="9">AU6+AV6</f>
        <v>0</v>
      </c>
      <c r="AX6" s="77">
        <v>0</v>
      </c>
      <c r="AY6" s="53">
        <v>782</v>
      </c>
      <c r="AZ6" s="78">
        <f t="shared" ref="AZ6:AZ12" si="10">AX6+AY6</f>
        <v>782</v>
      </c>
      <c r="BA6" s="73">
        <v>0</v>
      </c>
      <c r="BB6" s="35">
        <v>124.5</v>
      </c>
      <c r="BC6" s="35">
        <f>BA6+BB6</f>
        <v>124.5</v>
      </c>
      <c r="BD6" s="53">
        <v>0</v>
      </c>
      <c r="BE6" s="53">
        <v>0</v>
      </c>
      <c r="BF6" s="53">
        <f>BD6+BE6</f>
        <v>0</v>
      </c>
      <c r="BG6" s="35">
        <v>0</v>
      </c>
      <c r="BH6" s="35">
        <v>0</v>
      </c>
      <c r="BI6" s="35">
        <f t="shared" ref="BI6:BI33" si="11">BG6+BH6</f>
        <v>0</v>
      </c>
      <c r="BJ6" s="53">
        <v>0</v>
      </c>
      <c r="BK6" s="53">
        <v>147.84</v>
      </c>
      <c r="BL6" s="53">
        <f>BJ6+BK6</f>
        <v>147.84</v>
      </c>
      <c r="BM6" s="35">
        <v>0</v>
      </c>
      <c r="BN6" s="35">
        <v>650</v>
      </c>
      <c r="BO6" s="35">
        <f>BM6+BN6</f>
        <v>650</v>
      </c>
      <c r="BQ6" s="19"/>
      <c r="BR6" s="19"/>
      <c r="BS6" s="64"/>
      <c r="BT6" s="64"/>
      <c r="BU6" s="19"/>
      <c r="BV6" s="19"/>
    </row>
    <row r="7" spans="1:74" x14ac:dyDescent="0.25">
      <c r="A7" s="12">
        <v>2</v>
      </c>
      <c r="B7" s="63">
        <v>552.5</v>
      </c>
      <c r="C7" s="63">
        <v>872.5</v>
      </c>
      <c r="D7" s="54">
        <f t="shared" si="0"/>
        <v>1425</v>
      </c>
      <c r="E7" s="14">
        <v>391.25</v>
      </c>
      <c r="F7" s="14">
        <v>1010</v>
      </c>
      <c r="G7" s="35">
        <f t="shared" si="1"/>
        <v>1401.25</v>
      </c>
      <c r="H7" s="62">
        <v>18</v>
      </c>
      <c r="I7" s="62">
        <v>512.1</v>
      </c>
      <c r="J7" s="54">
        <f t="shared" si="2"/>
        <v>530.1</v>
      </c>
      <c r="K7" s="14">
        <v>56.25</v>
      </c>
      <c r="L7" s="14">
        <v>544.5</v>
      </c>
      <c r="M7" s="35">
        <f t="shared" ref="M7:M57" si="12">K7+L7</f>
        <v>600.75</v>
      </c>
      <c r="N7" s="63">
        <v>0</v>
      </c>
      <c r="O7" s="63">
        <v>70.034999999999997</v>
      </c>
      <c r="P7" s="54">
        <f t="shared" si="3"/>
        <v>70.034999999999997</v>
      </c>
      <c r="Q7" s="14">
        <v>0</v>
      </c>
      <c r="R7" s="14">
        <v>20.100000000000001</v>
      </c>
      <c r="S7" s="35">
        <f t="shared" ref="S7:S57" si="13">Q7+R7</f>
        <v>20.100000000000001</v>
      </c>
      <c r="T7" s="63">
        <v>0</v>
      </c>
      <c r="U7" s="63">
        <v>0</v>
      </c>
      <c r="V7" s="54">
        <f t="shared" si="4"/>
        <v>0</v>
      </c>
      <c r="W7" s="14"/>
      <c r="X7" s="14"/>
      <c r="Y7" s="35">
        <f t="shared" ref="Y7:Y57" si="14">W7+X7</f>
        <v>0</v>
      </c>
      <c r="Z7" s="63"/>
      <c r="AA7" s="63"/>
      <c r="AB7" s="54">
        <f t="shared" si="5"/>
        <v>0</v>
      </c>
      <c r="AC7" s="14"/>
      <c r="AD7" s="14"/>
      <c r="AE7" s="35">
        <f t="shared" ref="AE7:AE22" si="15">AC7+AD7</f>
        <v>0</v>
      </c>
      <c r="AF7" s="63">
        <v>52.8</v>
      </c>
      <c r="AG7" s="63">
        <v>5.8080000000000007</v>
      </c>
      <c r="AH7" s="53">
        <f t="shared" si="6"/>
        <v>58.607999999999997</v>
      </c>
      <c r="AI7" s="14">
        <v>0</v>
      </c>
      <c r="AJ7" s="14">
        <v>26</v>
      </c>
      <c r="AK7" s="101">
        <f>AI7+AJ7</f>
        <v>26</v>
      </c>
      <c r="AL7" s="63">
        <v>0</v>
      </c>
      <c r="AM7" s="63">
        <v>589.81243999999981</v>
      </c>
      <c r="AN7" s="54">
        <f t="shared" si="7"/>
        <v>589.81243999999981</v>
      </c>
      <c r="AO7" s="14">
        <v>0</v>
      </c>
      <c r="AP7" s="14">
        <v>520.42200000000003</v>
      </c>
      <c r="AQ7" s="35">
        <f t="shared" ref="AQ7:AQ35" si="16">SUM(AO7:AP7)</f>
        <v>520.42200000000003</v>
      </c>
      <c r="AR7" s="63">
        <v>0</v>
      </c>
      <c r="AS7" s="63">
        <v>0</v>
      </c>
      <c r="AT7" s="54">
        <f t="shared" si="8"/>
        <v>0</v>
      </c>
      <c r="AU7" s="14">
        <v>0</v>
      </c>
      <c r="AV7" s="14">
        <v>0</v>
      </c>
      <c r="AW7" s="71">
        <f t="shared" si="9"/>
        <v>0</v>
      </c>
      <c r="AX7" s="77">
        <v>0</v>
      </c>
      <c r="AY7" s="53">
        <v>862.5</v>
      </c>
      <c r="AZ7" s="78">
        <f t="shared" si="10"/>
        <v>862.5</v>
      </c>
      <c r="BA7" s="73">
        <v>0</v>
      </c>
      <c r="BB7" s="35">
        <v>436</v>
      </c>
      <c r="BC7" s="35">
        <f t="shared" ref="BC7:BC57" si="17">BA7+BB7</f>
        <v>436</v>
      </c>
      <c r="BD7" s="53">
        <v>0</v>
      </c>
      <c r="BE7" s="53">
        <v>0</v>
      </c>
      <c r="BF7" s="53">
        <f t="shared" ref="BF7:BF57" si="18">BD7+BE7</f>
        <v>0</v>
      </c>
      <c r="BG7" s="35">
        <v>0</v>
      </c>
      <c r="BH7" s="35">
        <v>0</v>
      </c>
      <c r="BI7" s="35">
        <f t="shared" si="11"/>
        <v>0</v>
      </c>
      <c r="BJ7" s="53">
        <v>0</v>
      </c>
      <c r="BK7" s="53">
        <v>401.28</v>
      </c>
      <c r="BL7" s="53">
        <f t="shared" ref="BL7:BL57" si="19">BJ7+BK7</f>
        <v>401.28</v>
      </c>
      <c r="BM7" s="35">
        <v>0</v>
      </c>
      <c r="BN7" s="35">
        <v>750</v>
      </c>
      <c r="BO7" s="35">
        <f>BM7+BN7</f>
        <v>750</v>
      </c>
      <c r="BQ7" s="19"/>
      <c r="BR7" s="19"/>
      <c r="BS7" s="64"/>
      <c r="BT7" s="64"/>
      <c r="BU7" s="19"/>
      <c r="BV7" s="19"/>
    </row>
    <row r="8" spans="1:74" x14ac:dyDescent="0.25">
      <c r="A8" s="12">
        <v>3</v>
      </c>
      <c r="B8" s="63">
        <v>526.25</v>
      </c>
      <c r="C8" s="63">
        <v>921.25</v>
      </c>
      <c r="D8" s="54">
        <f t="shared" si="0"/>
        <v>1447.5</v>
      </c>
      <c r="E8" s="14">
        <v>506.25</v>
      </c>
      <c r="F8" s="14">
        <v>1106.25</v>
      </c>
      <c r="G8" s="35">
        <f t="shared" si="1"/>
        <v>1612.5</v>
      </c>
      <c r="H8" s="62">
        <v>70.2</v>
      </c>
      <c r="I8" s="62">
        <v>958.5</v>
      </c>
      <c r="J8" s="54">
        <f t="shared" si="2"/>
        <v>1028.7</v>
      </c>
      <c r="K8" s="14">
        <v>65.25</v>
      </c>
      <c r="L8" s="14">
        <v>744</v>
      </c>
      <c r="M8" s="35">
        <f t="shared" si="12"/>
        <v>809.25</v>
      </c>
      <c r="N8" s="63">
        <v>0</v>
      </c>
      <c r="O8" s="63">
        <v>83.932500000000005</v>
      </c>
      <c r="P8" s="54">
        <f t="shared" si="3"/>
        <v>83.932500000000005</v>
      </c>
      <c r="Q8" s="14">
        <v>0</v>
      </c>
      <c r="R8" s="14">
        <v>11.34</v>
      </c>
      <c r="S8" s="35">
        <f t="shared" si="13"/>
        <v>11.34</v>
      </c>
      <c r="T8" s="63">
        <v>0</v>
      </c>
      <c r="U8" s="63">
        <v>0</v>
      </c>
      <c r="V8" s="54">
        <f t="shared" si="4"/>
        <v>0</v>
      </c>
      <c r="W8" s="14"/>
      <c r="X8" s="14"/>
      <c r="Y8" s="35">
        <f t="shared" si="14"/>
        <v>0</v>
      </c>
      <c r="Z8" s="63"/>
      <c r="AA8" s="63"/>
      <c r="AB8" s="54">
        <f t="shared" si="5"/>
        <v>0</v>
      </c>
      <c r="AC8" s="14"/>
      <c r="AD8" s="14"/>
      <c r="AE8" s="35">
        <f t="shared" si="15"/>
        <v>0</v>
      </c>
      <c r="AF8" s="63">
        <v>60.72</v>
      </c>
      <c r="AG8" s="63">
        <v>8.7119999999999997</v>
      </c>
      <c r="AH8" s="53">
        <f t="shared" si="6"/>
        <v>69.432000000000002</v>
      </c>
      <c r="AI8" s="14">
        <v>0</v>
      </c>
      <c r="AJ8" s="14">
        <v>32</v>
      </c>
      <c r="AK8" s="101">
        <f>AI8+AJ8</f>
        <v>32</v>
      </c>
      <c r="AL8" s="63">
        <v>0</v>
      </c>
      <c r="AM8" s="63">
        <v>526.66005000000007</v>
      </c>
      <c r="AN8" s="54">
        <f t="shared" si="7"/>
        <v>526.66005000000007</v>
      </c>
      <c r="AO8" s="14">
        <v>0</v>
      </c>
      <c r="AP8" s="14">
        <v>533.42400000000009</v>
      </c>
      <c r="AQ8" s="35">
        <f t="shared" si="16"/>
        <v>533.42400000000009</v>
      </c>
      <c r="AR8" s="63">
        <v>0</v>
      </c>
      <c r="AS8" s="63">
        <v>0</v>
      </c>
      <c r="AT8" s="54">
        <f t="shared" si="8"/>
        <v>0</v>
      </c>
      <c r="AU8" s="14">
        <v>0</v>
      </c>
      <c r="AV8" s="14">
        <v>0</v>
      </c>
      <c r="AW8" s="71">
        <f t="shared" si="9"/>
        <v>0</v>
      </c>
      <c r="AX8" s="77">
        <v>0</v>
      </c>
      <c r="AY8" s="53">
        <v>884.75</v>
      </c>
      <c r="AZ8" s="78">
        <f t="shared" si="10"/>
        <v>884.75</v>
      </c>
      <c r="BA8" s="73">
        <v>0</v>
      </c>
      <c r="BB8" s="35">
        <v>1142.5</v>
      </c>
      <c r="BC8" s="35">
        <f t="shared" si="17"/>
        <v>1142.5</v>
      </c>
      <c r="BD8" s="53">
        <v>0</v>
      </c>
      <c r="BE8" s="53">
        <v>0</v>
      </c>
      <c r="BF8" s="53">
        <f t="shared" si="18"/>
        <v>0</v>
      </c>
      <c r="BG8" s="35">
        <v>0</v>
      </c>
      <c r="BH8" s="35">
        <v>0</v>
      </c>
      <c r="BI8" s="35">
        <f t="shared" si="11"/>
        <v>0</v>
      </c>
      <c r="BJ8" s="53">
        <v>0</v>
      </c>
      <c r="BK8" s="53">
        <v>506.88</v>
      </c>
      <c r="BL8" s="53">
        <f t="shared" si="19"/>
        <v>506.88</v>
      </c>
      <c r="BM8" s="35">
        <v>0</v>
      </c>
      <c r="BN8" s="35">
        <v>800</v>
      </c>
      <c r="BO8" s="35">
        <f t="shared" ref="BO8:BO57" si="20">BM8+BN8</f>
        <v>800</v>
      </c>
      <c r="BQ8" s="19"/>
      <c r="BR8" s="19"/>
      <c r="BS8" s="64"/>
      <c r="BT8" s="64"/>
      <c r="BU8" s="19"/>
      <c r="BV8" s="19"/>
    </row>
    <row r="9" spans="1:74" x14ac:dyDescent="0.25">
      <c r="A9" s="12">
        <v>4</v>
      </c>
      <c r="B9" s="63">
        <v>497.5</v>
      </c>
      <c r="C9" s="63">
        <v>972.5</v>
      </c>
      <c r="D9" s="54">
        <f t="shared" si="0"/>
        <v>1470</v>
      </c>
      <c r="E9" s="14">
        <v>520</v>
      </c>
      <c r="F9" s="14">
        <v>1051.25</v>
      </c>
      <c r="G9" s="35">
        <f t="shared" si="1"/>
        <v>1571.25</v>
      </c>
      <c r="H9" s="62">
        <v>63.9</v>
      </c>
      <c r="I9" s="62">
        <v>942.3</v>
      </c>
      <c r="J9" s="54">
        <f t="shared" si="2"/>
        <v>1006.1999999999999</v>
      </c>
      <c r="K9" s="61">
        <v>97.5</v>
      </c>
      <c r="L9" s="61">
        <v>1215.75</v>
      </c>
      <c r="M9" s="35">
        <f t="shared" si="12"/>
        <v>1313.25</v>
      </c>
      <c r="N9" s="63">
        <v>0</v>
      </c>
      <c r="O9" s="63">
        <v>36.267499999999998</v>
      </c>
      <c r="P9" s="54">
        <f t="shared" si="3"/>
        <v>36.267499999999998</v>
      </c>
      <c r="Q9" s="14">
        <v>0</v>
      </c>
      <c r="R9" s="14">
        <v>2.7</v>
      </c>
      <c r="S9" s="35">
        <f t="shared" si="13"/>
        <v>2.7</v>
      </c>
      <c r="T9" s="63">
        <v>0</v>
      </c>
      <c r="U9" s="63">
        <v>0</v>
      </c>
      <c r="V9" s="54">
        <f t="shared" si="4"/>
        <v>0</v>
      </c>
      <c r="W9" s="14"/>
      <c r="X9" s="14"/>
      <c r="Y9" s="35">
        <f t="shared" si="14"/>
        <v>0</v>
      </c>
      <c r="Z9" s="63"/>
      <c r="AA9" s="63"/>
      <c r="AB9" s="54">
        <f t="shared" si="5"/>
        <v>0</v>
      </c>
      <c r="AC9" s="14"/>
      <c r="AD9" s="14"/>
      <c r="AE9" s="35">
        <f t="shared" si="15"/>
        <v>0</v>
      </c>
      <c r="AF9" s="63">
        <v>89.76</v>
      </c>
      <c r="AG9" s="63">
        <v>21.605760000000004</v>
      </c>
      <c r="AH9" s="53">
        <f t="shared" si="6"/>
        <v>111.36576000000001</v>
      </c>
      <c r="AI9" s="14">
        <v>0</v>
      </c>
      <c r="AJ9" s="14">
        <v>21</v>
      </c>
      <c r="AK9" s="101">
        <f>AI9+AJ9</f>
        <v>21</v>
      </c>
      <c r="AL9" s="63">
        <v>0</v>
      </c>
      <c r="AM9" s="63">
        <v>479.03840249999973</v>
      </c>
      <c r="AN9" s="54">
        <f t="shared" si="7"/>
        <v>479.03840249999973</v>
      </c>
      <c r="AO9" s="14">
        <v>0</v>
      </c>
      <c r="AP9" s="14">
        <v>410.56100000000004</v>
      </c>
      <c r="AQ9" s="35">
        <f t="shared" si="16"/>
        <v>410.56100000000004</v>
      </c>
      <c r="AR9" s="63">
        <v>0</v>
      </c>
      <c r="AS9" s="63">
        <v>0</v>
      </c>
      <c r="AT9" s="54">
        <f t="shared" si="8"/>
        <v>0</v>
      </c>
      <c r="AU9" s="14">
        <v>1.5840000000000001</v>
      </c>
      <c r="AV9" s="14">
        <v>0</v>
      </c>
      <c r="AW9" s="71">
        <f t="shared" si="9"/>
        <v>1.5840000000000001</v>
      </c>
      <c r="AX9" s="77">
        <v>0</v>
      </c>
      <c r="AY9" s="53">
        <v>686.980787346233</v>
      </c>
      <c r="AZ9" s="78">
        <f t="shared" si="10"/>
        <v>686.980787346233</v>
      </c>
      <c r="BA9" s="73">
        <v>0</v>
      </c>
      <c r="BB9" s="35">
        <v>124.396</v>
      </c>
      <c r="BC9" s="35">
        <f t="shared" si="17"/>
        <v>124.396</v>
      </c>
      <c r="BD9" s="53">
        <v>0</v>
      </c>
      <c r="BE9" s="53">
        <v>0</v>
      </c>
      <c r="BF9" s="53">
        <f t="shared" si="18"/>
        <v>0</v>
      </c>
      <c r="BG9" s="35">
        <v>0</v>
      </c>
      <c r="BH9" s="35">
        <v>0</v>
      </c>
      <c r="BI9" s="35">
        <f t="shared" si="11"/>
        <v>0</v>
      </c>
      <c r="BJ9" s="53">
        <v>0</v>
      </c>
      <c r="BK9" s="53">
        <v>274.56</v>
      </c>
      <c r="BL9" s="53">
        <f t="shared" si="19"/>
        <v>274.56</v>
      </c>
      <c r="BM9" s="35">
        <v>0</v>
      </c>
      <c r="BN9" s="35">
        <v>750</v>
      </c>
      <c r="BO9" s="35">
        <f t="shared" si="20"/>
        <v>750</v>
      </c>
      <c r="BQ9" s="17"/>
      <c r="BR9" s="17"/>
      <c r="BS9" s="64"/>
      <c r="BT9" s="64"/>
      <c r="BU9" s="17"/>
      <c r="BV9" s="17"/>
    </row>
    <row r="10" spans="1:74" x14ac:dyDescent="0.25">
      <c r="A10" s="12">
        <v>5</v>
      </c>
      <c r="B10" s="63">
        <v>461.25</v>
      </c>
      <c r="C10" s="63">
        <v>970</v>
      </c>
      <c r="D10" s="54">
        <f t="shared" si="0"/>
        <v>1431.25</v>
      </c>
      <c r="E10" s="14">
        <v>430</v>
      </c>
      <c r="F10" s="14">
        <v>1097.5</v>
      </c>
      <c r="G10" s="35">
        <f t="shared" si="1"/>
        <v>1527.5</v>
      </c>
      <c r="H10" s="62">
        <v>31.5</v>
      </c>
      <c r="I10" s="62">
        <v>933.3</v>
      </c>
      <c r="J10" s="54">
        <f t="shared" si="2"/>
        <v>964.8</v>
      </c>
      <c r="K10" s="61">
        <v>105.75</v>
      </c>
      <c r="L10" s="61">
        <v>1143</v>
      </c>
      <c r="M10" s="35">
        <f t="shared" si="12"/>
        <v>1248.75</v>
      </c>
      <c r="N10" s="63">
        <v>0</v>
      </c>
      <c r="O10" s="63">
        <v>15.4635</v>
      </c>
      <c r="P10" s="54">
        <f t="shared" si="3"/>
        <v>15.4635</v>
      </c>
      <c r="Q10" s="14">
        <v>0</v>
      </c>
      <c r="R10" s="14">
        <v>5.4</v>
      </c>
      <c r="S10" s="35">
        <f t="shared" si="13"/>
        <v>5.4</v>
      </c>
      <c r="T10" s="63">
        <v>0</v>
      </c>
      <c r="U10" s="63">
        <v>0</v>
      </c>
      <c r="V10" s="54">
        <f t="shared" si="4"/>
        <v>0</v>
      </c>
      <c r="W10" s="14"/>
      <c r="X10" s="14"/>
      <c r="Y10" s="35">
        <f t="shared" si="14"/>
        <v>0</v>
      </c>
      <c r="Z10" s="63"/>
      <c r="AA10" s="63"/>
      <c r="AB10" s="54">
        <f t="shared" si="5"/>
        <v>0</v>
      </c>
      <c r="AC10" s="14"/>
      <c r="AD10" s="14"/>
      <c r="AE10" s="35">
        <f t="shared" si="15"/>
        <v>0</v>
      </c>
      <c r="AF10" s="63">
        <v>26.4</v>
      </c>
      <c r="AG10" s="63">
        <v>5.8080000000000007</v>
      </c>
      <c r="AH10" s="53">
        <f t="shared" si="6"/>
        <v>32.207999999999998</v>
      </c>
      <c r="AI10" s="14">
        <v>21.12</v>
      </c>
      <c r="AJ10" s="14">
        <v>26.400000000000002</v>
      </c>
      <c r="AK10" s="101">
        <f t="shared" ref="AK10:AK22" si="21">AI10+AJ10</f>
        <v>47.52</v>
      </c>
      <c r="AL10" s="63">
        <v>0</v>
      </c>
      <c r="AM10" s="63">
        <v>326.6470025000001</v>
      </c>
      <c r="AN10" s="54">
        <f t="shared" si="7"/>
        <v>326.6470025000001</v>
      </c>
      <c r="AO10" s="14">
        <v>0</v>
      </c>
      <c r="AP10" s="14">
        <v>320.29500000000002</v>
      </c>
      <c r="AQ10" s="35">
        <f t="shared" si="16"/>
        <v>320.29500000000002</v>
      </c>
      <c r="AR10" s="63">
        <v>0</v>
      </c>
      <c r="AS10" s="63">
        <v>0</v>
      </c>
      <c r="AT10" s="54">
        <f t="shared" si="8"/>
        <v>0</v>
      </c>
      <c r="AU10" s="14">
        <v>0.52800000000000002</v>
      </c>
      <c r="AV10" s="14">
        <v>0</v>
      </c>
      <c r="AW10" s="71">
        <f t="shared" si="9"/>
        <v>0.52800000000000002</v>
      </c>
      <c r="AX10" s="77">
        <v>0</v>
      </c>
      <c r="AY10" s="53">
        <v>741.18534113565772</v>
      </c>
      <c r="AZ10" s="78">
        <f t="shared" si="10"/>
        <v>741.18534113565772</v>
      </c>
      <c r="BA10" s="73">
        <v>0</v>
      </c>
      <c r="BB10" s="35">
        <v>436.01749999999998</v>
      </c>
      <c r="BC10" s="35">
        <f t="shared" si="17"/>
        <v>436.01749999999998</v>
      </c>
      <c r="BD10" s="53">
        <v>0</v>
      </c>
      <c r="BE10" s="53">
        <v>0</v>
      </c>
      <c r="BF10" s="53">
        <f t="shared" si="18"/>
        <v>0</v>
      </c>
      <c r="BG10" s="35">
        <v>0</v>
      </c>
      <c r="BH10" s="35">
        <v>0</v>
      </c>
      <c r="BI10" s="35">
        <f t="shared" si="11"/>
        <v>0</v>
      </c>
      <c r="BJ10" s="53">
        <v>0</v>
      </c>
      <c r="BK10" s="53">
        <v>359.04</v>
      </c>
      <c r="BL10" s="53">
        <f t="shared" si="19"/>
        <v>359.04</v>
      </c>
      <c r="BM10" s="35">
        <v>0</v>
      </c>
      <c r="BN10" s="35">
        <v>500</v>
      </c>
      <c r="BO10" s="35">
        <f t="shared" si="20"/>
        <v>500</v>
      </c>
      <c r="BQ10" s="17"/>
      <c r="BR10" s="17"/>
      <c r="BS10" s="64"/>
      <c r="BT10" s="64"/>
      <c r="BU10" s="17"/>
      <c r="BV10" s="17"/>
    </row>
    <row r="11" spans="1:74" x14ac:dyDescent="0.25">
      <c r="A11" s="12">
        <v>6</v>
      </c>
      <c r="B11" s="63">
        <v>478.75</v>
      </c>
      <c r="C11" s="63">
        <v>987.5</v>
      </c>
      <c r="D11" s="54">
        <f t="shared" si="0"/>
        <v>1466.25</v>
      </c>
      <c r="E11" s="14">
        <v>500</v>
      </c>
      <c r="F11" s="14">
        <v>1191.25</v>
      </c>
      <c r="G11" s="35">
        <f t="shared" si="1"/>
        <v>1691.25</v>
      </c>
      <c r="H11" s="62">
        <v>16.2</v>
      </c>
      <c r="I11" s="62">
        <v>1015.1999999999999</v>
      </c>
      <c r="J11" s="54">
        <f t="shared" si="2"/>
        <v>1031.3999999999999</v>
      </c>
      <c r="K11" s="61">
        <v>60.75</v>
      </c>
      <c r="L11" s="61">
        <v>1149.75</v>
      </c>
      <c r="M11" s="35">
        <f t="shared" si="12"/>
        <v>1210.5</v>
      </c>
      <c r="N11" s="63">
        <v>0</v>
      </c>
      <c r="O11" s="63">
        <v>20.589000000000002</v>
      </c>
      <c r="P11" s="54">
        <f t="shared" si="3"/>
        <v>20.589000000000002</v>
      </c>
      <c r="Q11" s="14">
        <v>0</v>
      </c>
      <c r="R11" s="14">
        <v>18.72</v>
      </c>
      <c r="S11" s="35">
        <f t="shared" si="13"/>
        <v>18.72</v>
      </c>
      <c r="T11" s="63">
        <v>8.7119999999999997</v>
      </c>
      <c r="U11" s="63">
        <v>8.7119999999999997</v>
      </c>
      <c r="V11" s="54">
        <f t="shared" si="4"/>
        <v>17.423999999999999</v>
      </c>
      <c r="W11" s="14"/>
      <c r="X11" s="14"/>
      <c r="Y11" s="35">
        <f t="shared" si="14"/>
        <v>0</v>
      </c>
      <c r="Z11" s="63"/>
      <c r="AA11" s="63"/>
      <c r="AB11" s="54">
        <f t="shared" si="5"/>
        <v>0</v>
      </c>
      <c r="AC11" s="14"/>
      <c r="AD11" s="14"/>
      <c r="AE11" s="35">
        <f t="shared" si="15"/>
        <v>0</v>
      </c>
      <c r="AF11" s="63">
        <v>79.2</v>
      </c>
      <c r="AG11" s="63">
        <v>11.616000000000001</v>
      </c>
      <c r="AH11" s="53">
        <f t="shared" si="6"/>
        <v>90.816000000000003</v>
      </c>
      <c r="AI11" s="60">
        <v>68.64</v>
      </c>
      <c r="AJ11" s="60">
        <v>47.52</v>
      </c>
      <c r="AK11" s="101">
        <f t="shared" si="21"/>
        <v>116.16</v>
      </c>
      <c r="AL11" s="63">
        <v>0</v>
      </c>
      <c r="AM11" s="63">
        <v>320.02858999999995</v>
      </c>
      <c r="AN11" s="54">
        <f t="shared" si="7"/>
        <v>320.02858999999995</v>
      </c>
      <c r="AO11" s="14">
        <v>0</v>
      </c>
      <c r="AP11" s="14">
        <v>458.54399999999998</v>
      </c>
      <c r="AQ11" s="35">
        <f t="shared" si="16"/>
        <v>458.54399999999998</v>
      </c>
      <c r="AR11" s="63">
        <v>0</v>
      </c>
      <c r="AS11" s="63">
        <v>0</v>
      </c>
      <c r="AT11" s="54">
        <f t="shared" si="8"/>
        <v>0</v>
      </c>
      <c r="AU11" s="14">
        <v>0.52800000000000002</v>
      </c>
      <c r="AV11" s="14">
        <v>0</v>
      </c>
      <c r="AW11" s="71">
        <f t="shared" si="9"/>
        <v>0.52800000000000002</v>
      </c>
      <c r="AX11" s="77">
        <v>0</v>
      </c>
      <c r="AY11" s="53">
        <v>917.43188789253293</v>
      </c>
      <c r="AZ11" s="78">
        <f t="shared" si="10"/>
        <v>917.43188789253293</v>
      </c>
      <c r="BA11" s="73">
        <v>0</v>
      </c>
      <c r="BB11" s="35">
        <v>1142.5</v>
      </c>
      <c r="BC11" s="35">
        <f t="shared" si="17"/>
        <v>1142.5</v>
      </c>
      <c r="BD11" s="53">
        <v>0</v>
      </c>
      <c r="BE11" s="53">
        <v>0</v>
      </c>
      <c r="BF11" s="53">
        <f t="shared" si="18"/>
        <v>0</v>
      </c>
      <c r="BG11" s="35">
        <v>0</v>
      </c>
      <c r="BH11" s="35">
        <v>0</v>
      </c>
      <c r="BI11" s="35">
        <f t="shared" si="11"/>
        <v>0</v>
      </c>
      <c r="BJ11" s="53">
        <v>0</v>
      </c>
      <c r="BK11" s="53">
        <v>945.12</v>
      </c>
      <c r="BL11" s="53">
        <f t="shared" si="19"/>
        <v>945.12</v>
      </c>
      <c r="BM11" s="35">
        <v>0</v>
      </c>
      <c r="BN11" s="35">
        <v>600</v>
      </c>
      <c r="BO11" s="35">
        <f t="shared" si="20"/>
        <v>600</v>
      </c>
      <c r="BQ11" s="17"/>
      <c r="BR11" s="17"/>
      <c r="BS11" s="64"/>
      <c r="BT11" s="64"/>
      <c r="BU11" s="17"/>
      <c r="BV11" s="17"/>
    </row>
    <row r="12" spans="1:74" x14ac:dyDescent="0.25">
      <c r="A12" s="12">
        <v>7</v>
      </c>
      <c r="B12" s="63">
        <v>463.75</v>
      </c>
      <c r="C12" s="63">
        <v>956.25</v>
      </c>
      <c r="D12" s="54">
        <f t="shared" si="0"/>
        <v>1420</v>
      </c>
      <c r="E12" s="14">
        <v>593.75</v>
      </c>
      <c r="F12" s="14">
        <v>1237.5</v>
      </c>
      <c r="G12" s="35">
        <f t="shared" si="1"/>
        <v>1831.25</v>
      </c>
      <c r="H12" s="62">
        <v>2.6999999999999997</v>
      </c>
      <c r="I12" s="62">
        <v>950.4</v>
      </c>
      <c r="J12" s="54">
        <f t="shared" si="2"/>
        <v>953.1</v>
      </c>
      <c r="K12" s="14">
        <v>18.75</v>
      </c>
      <c r="L12" s="14">
        <v>1018.5</v>
      </c>
      <c r="M12" s="35">
        <f t="shared" si="12"/>
        <v>1037.25</v>
      </c>
      <c r="N12" s="63">
        <v>0</v>
      </c>
      <c r="O12" s="63">
        <v>31.923500000000004</v>
      </c>
      <c r="P12" s="54">
        <f>N12+O12</f>
        <v>31.923500000000004</v>
      </c>
      <c r="Q12" s="14">
        <v>0</v>
      </c>
      <c r="R12" s="14">
        <v>28.907499999999999</v>
      </c>
      <c r="S12" s="35">
        <f t="shared" si="13"/>
        <v>28.907499999999999</v>
      </c>
      <c r="T12" s="63">
        <v>23.231999999999999</v>
      </c>
      <c r="U12" s="63">
        <v>23.231999999999999</v>
      </c>
      <c r="V12" s="54">
        <f t="shared" si="4"/>
        <v>46.463999999999999</v>
      </c>
      <c r="W12" s="14"/>
      <c r="X12" s="14"/>
      <c r="Y12" s="35">
        <f t="shared" si="14"/>
        <v>0</v>
      </c>
      <c r="Z12" s="63"/>
      <c r="AA12" s="63"/>
      <c r="AB12" s="54">
        <f t="shared" si="5"/>
        <v>0</v>
      </c>
      <c r="AC12" s="14"/>
      <c r="AD12" s="14"/>
      <c r="AE12" s="35">
        <f t="shared" si="15"/>
        <v>0</v>
      </c>
      <c r="AF12" s="63">
        <v>105.6</v>
      </c>
      <c r="AG12" s="63">
        <v>40.656000000000006</v>
      </c>
      <c r="AH12" s="53">
        <f t="shared" si="6"/>
        <v>146.256</v>
      </c>
      <c r="AI12" s="60">
        <v>187.44</v>
      </c>
      <c r="AJ12" s="60">
        <v>118.80000000000001</v>
      </c>
      <c r="AK12" s="101">
        <f t="shared" si="21"/>
        <v>306.24</v>
      </c>
      <c r="AL12" s="63">
        <v>0</v>
      </c>
      <c r="AM12" s="63">
        <v>348.15908749999994</v>
      </c>
      <c r="AN12" s="54">
        <f t="shared" si="7"/>
        <v>348.15908749999994</v>
      </c>
      <c r="AO12" s="14"/>
      <c r="AP12" s="14"/>
      <c r="AQ12" s="35">
        <f t="shared" si="16"/>
        <v>0</v>
      </c>
      <c r="AR12" s="63">
        <v>0</v>
      </c>
      <c r="AS12" s="63">
        <v>0</v>
      </c>
      <c r="AT12" s="54">
        <f t="shared" si="8"/>
        <v>0</v>
      </c>
      <c r="AU12" s="14">
        <v>10.295999999999999</v>
      </c>
      <c r="AV12" s="14">
        <v>0.79200000000000004</v>
      </c>
      <c r="AW12" s="71">
        <f t="shared" si="9"/>
        <v>11.087999999999999</v>
      </c>
      <c r="AX12" s="77">
        <v>0</v>
      </c>
      <c r="AY12" s="53">
        <v>892.86530831774473</v>
      </c>
      <c r="AZ12" s="78">
        <f t="shared" si="10"/>
        <v>892.86530831774473</v>
      </c>
      <c r="BA12" s="73">
        <v>0</v>
      </c>
      <c r="BB12" s="35">
        <v>981</v>
      </c>
      <c r="BC12" s="35">
        <f t="shared" si="17"/>
        <v>981</v>
      </c>
      <c r="BD12" s="53">
        <v>0</v>
      </c>
      <c r="BE12" s="53">
        <v>0</v>
      </c>
      <c r="BF12" s="53">
        <f t="shared" si="18"/>
        <v>0</v>
      </c>
      <c r="BG12" s="35">
        <v>0</v>
      </c>
      <c r="BH12" s="35">
        <v>0</v>
      </c>
      <c r="BI12" s="35">
        <f t="shared" si="11"/>
        <v>0</v>
      </c>
      <c r="BJ12" s="53">
        <v>0</v>
      </c>
      <c r="BK12" s="53">
        <v>353.76</v>
      </c>
      <c r="BL12" s="53">
        <f t="shared" si="19"/>
        <v>353.76</v>
      </c>
      <c r="BM12" s="35">
        <v>0</v>
      </c>
      <c r="BN12" s="35">
        <v>600</v>
      </c>
      <c r="BO12" s="35">
        <f t="shared" si="20"/>
        <v>600</v>
      </c>
      <c r="BQ12" s="19"/>
      <c r="BR12" s="19"/>
      <c r="BS12" s="64"/>
      <c r="BT12" s="64"/>
      <c r="BU12" s="19"/>
      <c r="BV12" s="19"/>
    </row>
    <row r="13" spans="1:74" x14ac:dyDescent="0.25">
      <c r="A13" s="12">
        <v>8</v>
      </c>
      <c r="B13" s="63">
        <v>452.5</v>
      </c>
      <c r="C13" s="63">
        <v>930</v>
      </c>
      <c r="D13" s="54">
        <f t="shared" si="0"/>
        <v>1382.5</v>
      </c>
      <c r="E13" s="14">
        <v>492.5</v>
      </c>
      <c r="F13" s="14">
        <v>1072.5</v>
      </c>
      <c r="G13" s="35">
        <f t="shared" si="1"/>
        <v>1565</v>
      </c>
      <c r="H13" s="62">
        <v>10.799999999999999</v>
      </c>
      <c r="I13" s="62">
        <v>985.5</v>
      </c>
      <c r="J13" s="54">
        <f t="shared" si="2"/>
        <v>996.3</v>
      </c>
      <c r="K13" s="14">
        <v>32.25</v>
      </c>
      <c r="L13" s="14">
        <v>1279.5</v>
      </c>
      <c r="M13" s="35">
        <f t="shared" si="12"/>
        <v>1311.75</v>
      </c>
      <c r="N13" s="63">
        <v>0</v>
      </c>
      <c r="O13" s="63">
        <v>15.602999999999998</v>
      </c>
      <c r="P13" s="54">
        <f>N13+O13</f>
        <v>15.602999999999998</v>
      </c>
      <c r="Q13" s="61">
        <v>0</v>
      </c>
      <c r="R13" s="61">
        <v>32.799999999999997</v>
      </c>
      <c r="S13" s="35">
        <f t="shared" si="13"/>
        <v>32.799999999999997</v>
      </c>
      <c r="T13" s="63">
        <v>23.231999999999999</v>
      </c>
      <c r="U13" s="63">
        <v>23.231999999999999</v>
      </c>
      <c r="V13" s="54">
        <f t="shared" si="4"/>
        <v>46.463999999999999</v>
      </c>
      <c r="W13" s="14"/>
      <c r="X13" s="14"/>
      <c r="Y13" s="35">
        <f t="shared" si="14"/>
        <v>0</v>
      </c>
      <c r="Z13" s="63"/>
      <c r="AA13" s="63"/>
      <c r="AB13" s="54">
        <f t="shared" si="5"/>
        <v>0</v>
      </c>
      <c r="AC13" s="14"/>
      <c r="AD13" s="14"/>
      <c r="AE13" s="35">
        <f t="shared" si="15"/>
        <v>0</v>
      </c>
      <c r="AF13" s="63">
        <v>166.32</v>
      </c>
      <c r="AG13" s="63">
        <v>153.96717599999999</v>
      </c>
      <c r="AH13" s="53">
        <f t="shared" si="6"/>
        <v>320.28717599999999</v>
      </c>
      <c r="AI13" s="60">
        <v>174.59059200000002</v>
      </c>
      <c r="AJ13" s="60">
        <v>261.36</v>
      </c>
      <c r="AK13" s="101">
        <f t="shared" si="21"/>
        <v>435.95059200000003</v>
      </c>
      <c r="AL13" s="63">
        <v>0</v>
      </c>
      <c r="AM13" s="63">
        <v>235.74914999999996</v>
      </c>
      <c r="AN13" s="54">
        <f t="shared" si="7"/>
        <v>235.74914999999996</v>
      </c>
      <c r="AO13" s="14"/>
      <c r="AP13" s="14"/>
      <c r="AQ13" s="35">
        <f t="shared" si="16"/>
        <v>0</v>
      </c>
      <c r="AR13" s="63">
        <v>0</v>
      </c>
      <c r="AS13" s="63">
        <v>0</v>
      </c>
      <c r="AT13" s="54">
        <f t="shared" si="8"/>
        <v>0</v>
      </c>
      <c r="AU13" s="14">
        <v>9.24</v>
      </c>
      <c r="AV13" s="14">
        <v>1.5840000000000001</v>
      </c>
      <c r="AW13" s="71">
        <f t="shared" si="9"/>
        <v>10.824</v>
      </c>
      <c r="AX13" s="77">
        <v>0</v>
      </c>
      <c r="AY13" s="53">
        <v>984.93855117696603</v>
      </c>
      <c r="AZ13" s="78">
        <f t="shared" ref="AZ13:AZ33" si="22">AX13+AY13</f>
        <v>984.93855117696603</v>
      </c>
      <c r="BA13" s="73">
        <v>0</v>
      </c>
      <c r="BB13" s="35">
        <v>1778.75</v>
      </c>
      <c r="BC13" s="35">
        <f t="shared" si="17"/>
        <v>1778.75</v>
      </c>
      <c r="BD13" s="53">
        <v>0</v>
      </c>
      <c r="BE13" s="53">
        <v>12.25</v>
      </c>
      <c r="BF13" s="53">
        <f t="shared" si="18"/>
        <v>12.25</v>
      </c>
      <c r="BG13" s="35">
        <v>0</v>
      </c>
      <c r="BH13" s="35">
        <v>6</v>
      </c>
      <c r="BI13" s="35">
        <f t="shared" si="11"/>
        <v>6</v>
      </c>
      <c r="BJ13" s="53">
        <v>0</v>
      </c>
      <c r="BK13" s="53">
        <v>253.44</v>
      </c>
      <c r="BL13" s="53">
        <f t="shared" si="19"/>
        <v>253.44</v>
      </c>
      <c r="BM13" s="35">
        <v>0</v>
      </c>
      <c r="BN13" s="35">
        <v>800</v>
      </c>
      <c r="BO13" s="35">
        <f t="shared" si="20"/>
        <v>800</v>
      </c>
      <c r="BQ13" s="19"/>
      <c r="BR13" s="19"/>
      <c r="BS13" s="64"/>
      <c r="BT13" s="64"/>
      <c r="BU13" s="19"/>
      <c r="BV13" s="19"/>
    </row>
    <row r="14" spans="1:74" x14ac:dyDescent="0.25">
      <c r="A14" s="12">
        <v>9</v>
      </c>
      <c r="B14" s="63">
        <v>408.75</v>
      </c>
      <c r="C14" s="63">
        <v>932.4757355179612</v>
      </c>
      <c r="D14" s="54">
        <f t="shared" si="0"/>
        <v>1341.2257355179613</v>
      </c>
      <c r="E14" s="14">
        <v>471.25</v>
      </c>
      <c r="F14" s="14">
        <v>933.75</v>
      </c>
      <c r="G14" s="35">
        <f t="shared" si="1"/>
        <v>1405</v>
      </c>
      <c r="H14" s="62">
        <v>85.5</v>
      </c>
      <c r="I14" s="62">
        <v>1112.3999999999999</v>
      </c>
      <c r="J14" s="54">
        <f t="shared" si="2"/>
        <v>1197.8999999999999</v>
      </c>
      <c r="K14" s="14">
        <v>58.5</v>
      </c>
      <c r="L14" s="14">
        <v>1296.75</v>
      </c>
      <c r="M14" s="35">
        <f t="shared" si="12"/>
        <v>1355.25</v>
      </c>
      <c r="N14" s="63">
        <v>0</v>
      </c>
      <c r="O14" s="63">
        <v>24.789000000000001</v>
      </c>
      <c r="P14" s="54">
        <f>N14+O14</f>
        <v>24.789000000000001</v>
      </c>
      <c r="Q14" s="61">
        <v>0</v>
      </c>
      <c r="R14" s="61">
        <v>26.502500000000001</v>
      </c>
      <c r="S14" s="35">
        <f t="shared" si="13"/>
        <v>26.502500000000001</v>
      </c>
      <c r="T14" s="63">
        <v>25.555200000000003</v>
      </c>
      <c r="U14" s="63">
        <v>38.332799999999999</v>
      </c>
      <c r="V14" s="54">
        <f t="shared" si="4"/>
        <v>63.888000000000005</v>
      </c>
      <c r="W14" s="14"/>
      <c r="X14" s="14"/>
      <c r="Y14" s="35">
        <f t="shared" si="14"/>
        <v>0</v>
      </c>
      <c r="Z14" s="63"/>
      <c r="AA14" s="63"/>
      <c r="AB14" s="54">
        <f t="shared" si="5"/>
        <v>0</v>
      </c>
      <c r="AC14" s="14"/>
      <c r="AD14" s="14"/>
      <c r="AE14" s="35">
        <f t="shared" si="15"/>
        <v>0</v>
      </c>
      <c r="AF14" s="63">
        <v>153.13188</v>
      </c>
      <c r="AG14" s="63">
        <v>211.99200000000002</v>
      </c>
      <c r="AH14" s="53">
        <f t="shared" si="6"/>
        <v>365.12387999999999</v>
      </c>
      <c r="AI14" s="60">
        <v>192.72</v>
      </c>
      <c r="AJ14" s="60">
        <v>419.76000000000005</v>
      </c>
      <c r="AK14" s="101">
        <f t="shared" si="21"/>
        <v>612.48</v>
      </c>
      <c r="AL14" s="63">
        <v>0</v>
      </c>
      <c r="AM14" s="63">
        <v>348.92682999999994</v>
      </c>
      <c r="AN14" s="54">
        <f t="shared" si="7"/>
        <v>348.92682999999994</v>
      </c>
      <c r="AO14" s="14"/>
      <c r="AP14" s="14"/>
      <c r="AQ14" s="35">
        <f t="shared" si="16"/>
        <v>0</v>
      </c>
      <c r="AR14" s="63">
        <v>0</v>
      </c>
      <c r="AS14" s="63">
        <v>0</v>
      </c>
      <c r="AT14" s="54">
        <f t="shared" si="8"/>
        <v>0</v>
      </c>
      <c r="AU14" s="14">
        <v>2.64</v>
      </c>
      <c r="AV14" s="14">
        <v>7.92</v>
      </c>
      <c r="AW14" s="71">
        <f t="shared" si="9"/>
        <v>10.56</v>
      </c>
      <c r="AX14" s="77">
        <v>0</v>
      </c>
      <c r="AY14" s="53">
        <v>961.93707397512276</v>
      </c>
      <c r="AZ14" s="78">
        <f t="shared" si="22"/>
        <v>961.93707397512276</v>
      </c>
      <c r="BA14" s="73">
        <v>0</v>
      </c>
      <c r="BB14" s="35">
        <v>1494.25</v>
      </c>
      <c r="BC14" s="35">
        <f t="shared" si="17"/>
        <v>1494.25</v>
      </c>
      <c r="BD14" s="53">
        <v>0</v>
      </c>
      <c r="BE14" s="53">
        <v>18.25</v>
      </c>
      <c r="BF14" s="53">
        <f t="shared" si="18"/>
        <v>18.25</v>
      </c>
      <c r="BG14" s="35">
        <v>0</v>
      </c>
      <c r="BH14" s="35">
        <v>22.5</v>
      </c>
      <c r="BI14" s="35">
        <f t="shared" si="11"/>
        <v>22.5</v>
      </c>
      <c r="BJ14" s="53">
        <v>0</v>
      </c>
      <c r="BK14" s="53">
        <v>253.44</v>
      </c>
      <c r="BL14" s="53">
        <f t="shared" si="19"/>
        <v>253.44</v>
      </c>
      <c r="BM14" s="35">
        <v>0</v>
      </c>
      <c r="BN14" s="35">
        <v>800</v>
      </c>
      <c r="BO14" s="35">
        <f t="shared" si="20"/>
        <v>800</v>
      </c>
      <c r="BQ14" s="19"/>
      <c r="BR14" s="19"/>
      <c r="BS14" s="64"/>
      <c r="BT14" s="64"/>
      <c r="BU14" s="19"/>
      <c r="BV14" s="19"/>
    </row>
    <row r="15" spans="1:74" x14ac:dyDescent="0.25">
      <c r="A15" s="12">
        <v>10</v>
      </c>
      <c r="B15" s="63">
        <v>307.5</v>
      </c>
      <c r="C15" s="63">
        <v>933.796875</v>
      </c>
      <c r="D15" s="54">
        <f t="shared" ref="D15:D22" si="23">B15+C15</f>
        <v>1241.296875</v>
      </c>
      <c r="E15" s="30">
        <v>323.75</v>
      </c>
      <c r="F15" s="30">
        <v>1141.25</v>
      </c>
      <c r="G15" s="35">
        <f t="shared" si="1"/>
        <v>1465</v>
      </c>
      <c r="H15" s="62">
        <v>54.9</v>
      </c>
      <c r="I15" s="62">
        <v>1093.5</v>
      </c>
      <c r="J15" s="54">
        <f t="shared" si="2"/>
        <v>1148.4000000000001</v>
      </c>
      <c r="K15" s="14">
        <v>56.25</v>
      </c>
      <c r="L15" s="14">
        <v>1185.75</v>
      </c>
      <c r="M15" s="35">
        <f t="shared" si="12"/>
        <v>1242</v>
      </c>
      <c r="N15" s="63">
        <v>0</v>
      </c>
      <c r="O15" s="63">
        <v>10.36</v>
      </c>
      <c r="P15" s="54">
        <f t="shared" ref="P15:P57" si="24">N15+O15</f>
        <v>10.36</v>
      </c>
      <c r="Q15" s="61">
        <v>0</v>
      </c>
      <c r="R15" s="61">
        <v>26.28</v>
      </c>
      <c r="S15" s="35">
        <f t="shared" si="13"/>
        <v>26.28</v>
      </c>
      <c r="T15" s="63">
        <v>24.393599999999999</v>
      </c>
      <c r="U15" s="63">
        <v>56.918400000000005</v>
      </c>
      <c r="V15" s="54">
        <f t="shared" si="4"/>
        <v>81.312000000000012</v>
      </c>
      <c r="W15" s="14"/>
      <c r="X15" s="14"/>
      <c r="Y15" s="35">
        <f t="shared" si="14"/>
        <v>0</v>
      </c>
      <c r="Z15" s="63"/>
      <c r="AA15" s="63"/>
      <c r="AB15" s="54">
        <f t="shared" si="5"/>
        <v>0</v>
      </c>
      <c r="AC15" s="14"/>
      <c r="AD15" s="14"/>
      <c r="AE15" s="35">
        <f t="shared" si="15"/>
        <v>0</v>
      </c>
      <c r="AF15" s="63">
        <v>224.56684799999999</v>
      </c>
      <c r="AG15" s="63">
        <v>304.92</v>
      </c>
      <c r="AH15" s="53">
        <f t="shared" si="6"/>
        <v>529.48684800000001</v>
      </c>
      <c r="AI15" s="60">
        <v>316.8</v>
      </c>
      <c r="AJ15" s="60">
        <v>438.24950400000006</v>
      </c>
      <c r="AK15" s="101">
        <f t="shared" si="21"/>
        <v>755.04950400000007</v>
      </c>
      <c r="AL15" s="63">
        <v>0</v>
      </c>
      <c r="AM15" s="63">
        <v>173.60224000000002</v>
      </c>
      <c r="AN15" s="54">
        <f t="shared" si="7"/>
        <v>173.60224000000002</v>
      </c>
      <c r="AO15" s="14"/>
      <c r="AP15" s="14"/>
      <c r="AQ15" s="35">
        <f t="shared" si="16"/>
        <v>0</v>
      </c>
      <c r="AR15" s="63">
        <v>21.12</v>
      </c>
      <c r="AS15" s="63">
        <v>0</v>
      </c>
      <c r="AT15" s="54">
        <f>AR15+AS15</f>
        <v>21.12</v>
      </c>
      <c r="AU15" s="14">
        <v>36.96</v>
      </c>
      <c r="AV15" s="14">
        <v>10.56</v>
      </c>
      <c r="AW15" s="71">
        <f t="shared" si="9"/>
        <v>47.52</v>
      </c>
      <c r="AX15" s="77">
        <v>0</v>
      </c>
      <c r="AY15" s="53">
        <v>850.7791254409475</v>
      </c>
      <c r="AZ15" s="78">
        <f t="shared" si="22"/>
        <v>850.7791254409475</v>
      </c>
      <c r="BA15" s="73">
        <v>0</v>
      </c>
      <c r="BB15" s="35">
        <v>1036.75</v>
      </c>
      <c r="BC15" s="35">
        <f t="shared" si="17"/>
        <v>1036.75</v>
      </c>
      <c r="BD15" s="53">
        <v>0</v>
      </c>
      <c r="BE15" s="53">
        <v>82.25</v>
      </c>
      <c r="BF15" s="53">
        <f t="shared" si="18"/>
        <v>82.25</v>
      </c>
      <c r="BG15" s="35">
        <v>0</v>
      </c>
      <c r="BH15" s="35">
        <v>22.5</v>
      </c>
      <c r="BI15" s="35">
        <f t="shared" si="11"/>
        <v>22.5</v>
      </c>
      <c r="BJ15" s="53">
        <v>0</v>
      </c>
      <c r="BK15" s="53">
        <v>396</v>
      </c>
      <c r="BL15" s="53">
        <f t="shared" si="19"/>
        <v>396</v>
      </c>
      <c r="BM15" s="35">
        <v>0</v>
      </c>
      <c r="BN15" s="35">
        <v>550</v>
      </c>
      <c r="BO15" s="35">
        <f t="shared" si="20"/>
        <v>550</v>
      </c>
      <c r="BQ15" s="19"/>
      <c r="BR15" s="19"/>
      <c r="BS15" s="64"/>
      <c r="BT15" s="64"/>
      <c r="BU15" s="19"/>
      <c r="BV15" s="19"/>
    </row>
    <row r="16" spans="1:74" x14ac:dyDescent="0.25">
      <c r="A16" s="12">
        <v>11</v>
      </c>
      <c r="B16" s="63">
        <v>232.5</v>
      </c>
      <c r="C16" s="63">
        <v>971.25</v>
      </c>
      <c r="D16" s="54">
        <f t="shared" si="23"/>
        <v>1203.75</v>
      </c>
      <c r="E16" s="14">
        <v>223.75</v>
      </c>
      <c r="F16" s="14">
        <v>1247.5</v>
      </c>
      <c r="G16" s="35">
        <f t="shared" si="1"/>
        <v>1471.25</v>
      </c>
      <c r="H16" s="62">
        <v>58.5</v>
      </c>
      <c r="I16" s="62">
        <v>1226.7</v>
      </c>
      <c r="J16" s="54">
        <f t="shared" si="2"/>
        <v>1285.2</v>
      </c>
      <c r="K16" s="61">
        <v>75</v>
      </c>
      <c r="L16" s="61">
        <v>1223.25</v>
      </c>
      <c r="M16" s="35">
        <f t="shared" si="12"/>
        <v>1298.25</v>
      </c>
      <c r="N16" s="63">
        <v>0</v>
      </c>
      <c r="O16" s="63">
        <v>10.719999999999999</v>
      </c>
      <c r="P16" s="54">
        <f t="shared" si="24"/>
        <v>10.719999999999999</v>
      </c>
      <c r="Q16" s="61">
        <v>0</v>
      </c>
      <c r="R16" s="61">
        <v>27.234999999999999</v>
      </c>
      <c r="S16" s="35">
        <f t="shared" si="13"/>
        <v>27.234999999999999</v>
      </c>
      <c r="T16" s="63">
        <v>40.656000000000006</v>
      </c>
      <c r="U16" s="63">
        <v>121.968</v>
      </c>
      <c r="V16" s="54">
        <f t="shared" si="4"/>
        <v>162.62400000000002</v>
      </c>
      <c r="W16" s="14"/>
      <c r="X16" s="14"/>
      <c r="Y16" s="35">
        <f t="shared" si="14"/>
        <v>0</v>
      </c>
      <c r="Z16" s="63"/>
      <c r="AA16" s="63"/>
      <c r="AB16" s="54">
        <f t="shared" si="5"/>
        <v>0</v>
      </c>
      <c r="AC16" s="14"/>
      <c r="AD16" s="14"/>
      <c r="AE16" s="35">
        <f t="shared" si="15"/>
        <v>0</v>
      </c>
      <c r="AF16" s="63">
        <v>331.82318400000003</v>
      </c>
      <c r="AG16" s="63">
        <v>464.6400000000001</v>
      </c>
      <c r="AH16" s="53">
        <f t="shared" si="6"/>
        <v>796.46318400000018</v>
      </c>
      <c r="AI16" s="35">
        <v>332.64</v>
      </c>
      <c r="AJ16" s="60">
        <v>528</v>
      </c>
      <c r="AK16" s="101">
        <f t="shared" si="21"/>
        <v>860.64</v>
      </c>
      <c r="AL16" s="63">
        <v>0</v>
      </c>
      <c r="AM16" s="63">
        <v>149.30048000000002</v>
      </c>
      <c r="AN16" s="54">
        <f t="shared" si="7"/>
        <v>149.30048000000002</v>
      </c>
      <c r="AO16" s="14"/>
      <c r="AP16" s="14"/>
      <c r="AQ16" s="35">
        <f t="shared" si="16"/>
        <v>0</v>
      </c>
      <c r="AR16" s="63">
        <v>264.52800000000002</v>
      </c>
      <c r="AS16" s="63">
        <v>0</v>
      </c>
      <c r="AT16" s="54">
        <f>AR16+AS16</f>
        <v>264.52800000000002</v>
      </c>
      <c r="AU16" s="61">
        <v>314.16000000000003</v>
      </c>
      <c r="AV16" s="61">
        <v>0</v>
      </c>
      <c r="AW16" s="71">
        <f t="shared" si="9"/>
        <v>314.16000000000003</v>
      </c>
      <c r="AX16" s="77">
        <v>0</v>
      </c>
      <c r="AY16" s="53">
        <v>1061.7695974563223</v>
      </c>
      <c r="AZ16" s="78">
        <f t="shared" si="22"/>
        <v>1061.7695974563223</v>
      </c>
      <c r="BA16" s="73">
        <v>0</v>
      </c>
      <c r="BB16" s="35">
        <v>1164</v>
      </c>
      <c r="BC16" s="35">
        <f t="shared" si="17"/>
        <v>1164</v>
      </c>
      <c r="BD16" s="53">
        <v>0</v>
      </c>
      <c r="BE16" s="53">
        <v>305.5</v>
      </c>
      <c r="BF16" s="53">
        <f t="shared" si="18"/>
        <v>305.5</v>
      </c>
      <c r="BG16" s="35">
        <v>0</v>
      </c>
      <c r="BH16" s="35">
        <v>22.5</v>
      </c>
      <c r="BI16" s="35">
        <f t="shared" si="11"/>
        <v>22.5</v>
      </c>
      <c r="BJ16" s="53">
        <v>0</v>
      </c>
      <c r="BK16" s="53">
        <v>396</v>
      </c>
      <c r="BL16" s="53">
        <f t="shared" si="19"/>
        <v>396</v>
      </c>
      <c r="BM16" s="35">
        <v>0</v>
      </c>
      <c r="BN16" s="35">
        <v>300</v>
      </c>
      <c r="BO16" s="35">
        <f t="shared" si="20"/>
        <v>300</v>
      </c>
      <c r="BQ16" s="17"/>
      <c r="BR16" s="17"/>
      <c r="BS16" s="64"/>
      <c r="BT16" s="64"/>
      <c r="BU16" s="17"/>
      <c r="BV16" s="17"/>
    </row>
    <row r="17" spans="1:74" x14ac:dyDescent="0.25">
      <c r="A17" s="12">
        <v>12</v>
      </c>
      <c r="B17" s="63">
        <v>170</v>
      </c>
      <c r="C17" s="63">
        <v>938.75</v>
      </c>
      <c r="D17" s="54">
        <f t="shared" si="23"/>
        <v>1108.75</v>
      </c>
      <c r="E17" s="14">
        <v>237.5</v>
      </c>
      <c r="F17" s="14">
        <v>1120</v>
      </c>
      <c r="G17" s="35">
        <f t="shared" si="1"/>
        <v>1357.5</v>
      </c>
      <c r="H17" s="62">
        <v>56.699999999999996</v>
      </c>
      <c r="I17" s="62">
        <v>968.4</v>
      </c>
      <c r="J17" s="54">
        <f>H17+I17</f>
        <v>1025.0999999999999</v>
      </c>
      <c r="K17" s="61">
        <v>34.5</v>
      </c>
      <c r="L17" s="61">
        <v>1296.75</v>
      </c>
      <c r="M17" s="35">
        <f t="shared" si="12"/>
        <v>1331.25</v>
      </c>
      <c r="N17" s="63">
        <v>0</v>
      </c>
      <c r="O17" s="63">
        <v>11.0525</v>
      </c>
      <c r="P17" s="54">
        <f t="shared" si="24"/>
        <v>11.0525</v>
      </c>
      <c r="Q17" s="14">
        <v>0</v>
      </c>
      <c r="R17" s="14">
        <v>31.734999999999999</v>
      </c>
      <c r="S17" s="35">
        <f t="shared" si="13"/>
        <v>31.734999999999999</v>
      </c>
      <c r="T17" s="63">
        <v>60.984000000000009</v>
      </c>
      <c r="U17" s="63">
        <v>182.95200000000003</v>
      </c>
      <c r="V17" s="54">
        <f t="shared" si="4"/>
        <v>243.93600000000004</v>
      </c>
      <c r="W17" s="61"/>
      <c r="X17" s="14"/>
      <c r="Y17" s="35">
        <f t="shared" si="14"/>
        <v>0</v>
      </c>
      <c r="Z17" s="63"/>
      <c r="AA17" s="63"/>
      <c r="AB17" s="54">
        <f t="shared" si="5"/>
        <v>0</v>
      </c>
      <c r="AC17" s="91"/>
      <c r="AD17" s="91"/>
      <c r="AE17" s="35">
        <f t="shared" si="15"/>
        <v>0</v>
      </c>
      <c r="AF17" s="63">
        <v>244.781856</v>
      </c>
      <c r="AG17" s="63">
        <v>672.42003840000007</v>
      </c>
      <c r="AH17" s="53">
        <f t="shared" si="6"/>
        <v>917.20189440000013</v>
      </c>
      <c r="AI17" s="35">
        <v>382.8</v>
      </c>
      <c r="AJ17" s="60">
        <v>1030.9749120000001</v>
      </c>
      <c r="AK17" s="101">
        <f t="shared" si="21"/>
        <v>1413.7749120000001</v>
      </c>
      <c r="AL17" s="63">
        <v>0</v>
      </c>
      <c r="AM17" s="63">
        <v>134.38319999999999</v>
      </c>
      <c r="AN17" s="54">
        <f t="shared" si="7"/>
        <v>134.38319999999999</v>
      </c>
      <c r="AO17" s="14"/>
      <c r="AP17" s="14"/>
      <c r="AQ17" s="35">
        <f t="shared" si="16"/>
        <v>0</v>
      </c>
      <c r="AR17" s="63">
        <v>318.12</v>
      </c>
      <c r="AS17" s="63">
        <v>399.69600000000003</v>
      </c>
      <c r="AT17" s="54">
        <f t="shared" ref="AT17:AT57" si="25">AR17+AS17</f>
        <v>717.81600000000003</v>
      </c>
      <c r="AU17" s="61">
        <v>406.03199999999998</v>
      </c>
      <c r="AV17" s="61">
        <v>295.416</v>
      </c>
      <c r="AW17" s="71">
        <f t="shared" si="9"/>
        <v>701.44799999999998</v>
      </c>
      <c r="AX17" s="77">
        <v>0</v>
      </c>
      <c r="AY17" s="53">
        <v>886.13572867193545</v>
      </c>
      <c r="AZ17" s="78">
        <f t="shared" si="22"/>
        <v>886.13572867193545</v>
      </c>
      <c r="BA17" s="73">
        <v>0</v>
      </c>
      <c r="BB17" s="35">
        <v>891.25</v>
      </c>
      <c r="BC17" s="35">
        <f t="shared" si="17"/>
        <v>891.25</v>
      </c>
      <c r="BD17" s="53">
        <v>0</v>
      </c>
      <c r="BE17" s="53">
        <v>853.75</v>
      </c>
      <c r="BF17" s="53">
        <f t="shared" si="18"/>
        <v>853.75</v>
      </c>
      <c r="BG17" s="14">
        <v>0</v>
      </c>
      <c r="BH17" s="35">
        <v>96</v>
      </c>
      <c r="BI17" s="35">
        <f t="shared" si="11"/>
        <v>96</v>
      </c>
      <c r="BJ17" s="53">
        <v>0</v>
      </c>
      <c r="BK17" s="53">
        <v>242.88</v>
      </c>
      <c r="BL17" s="53">
        <f t="shared" si="19"/>
        <v>242.88</v>
      </c>
      <c r="BM17" s="35">
        <v>0</v>
      </c>
      <c r="BN17" s="35">
        <v>200</v>
      </c>
      <c r="BO17" s="35">
        <f t="shared" si="20"/>
        <v>200</v>
      </c>
      <c r="BQ17" s="17"/>
      <c r="BR17" s="17"/>
      <c r="BS17" s="64"/>
      <c r="BT17" s="64"/>
      <c r="BU17" s="17"/>
      <c r="BV17" s="17"/>
    </row>
    <row r="18" spans="1:74" x14ac:dyDescent="0.25">
      <c r="A18" s="12">
        <v>13</v>
      </c>
      <c r="B18" s="63">
        <v>95</v>
      </c>
      <c r="C18" s="63">
        <v>726.29062500000009</v>
      </c>
      <c r="D18" s="54">
        <f t="shared" si="23"/>
        <v>821.29062500000009</v>
      </c>
      <c r="E18" s="30">
        <v>117.5</v>
      </c>
      <c r="F18" s="30">
        <v>822.5</v>
      </c>
      <c r="G18" s="35">
        <f t="shared" si="1"/>
        <v>940</v>
      </c>
      <c r="H18" s="62">
        <v>27.9</v>
      </c>
      <c r="I18" s="62">
        <v>1208.7</v>
      </c>
      <c r="J18" s="54">
        <f t="shared" si="2"/>
        <v>1236.6000000000001</v>
      </c>
      <c r="K18" s="61">
        <v>18</v>
      </c>
      <c r="L18" s="61">
        <v>1240.5</v>
      </c>
      <c r="M18" s="35">
        <f t="shared" si="12"/>
        <v>1258.5</v>
      </c>
      <c r="N18" s="63">
        <v>0</v>
      </c>
      <c r="O18" s="63">
        <v>16.54</v>
      </c>
      <c r="P18" s="54">
        <f t="shared" si="24"/>
        <v>16.54</v>
      </c>
      <c r="Q18" s="14">
        <v>0</v>
      </c>
      <c r="R18" s="14">
        <v>21.655000000000001</v>
      </c>
      <c r="S18" s="35">
        <f t="shared" si="13"/>
        <v>21.655000000000001</v>
      </c>
      <c r="T18" s="63">
        <v>105.99600000000001</v>
      </c>
      <c r="U18" s="63">
        <v>317.988</v>
      </c>
      <c r="V18" s="54">
        <f t="shared" si="4"/>
        <v>423.98400000000004</v>
      </c>
      <c r="W18" s="61"/>
      <c r="X18" s="14"/>
      <c r="Y18" s="35">
        <f t="shared" si="14"/>
        <v>0</v>
      </c>
      <c r="Z18" s="63"/>
      <c r="AA18" s="63"/>
      <c r="AB18" s="54">
        <f t="shared" si="5"/>
        <v>0</v>
      </c>
      <c r="AC18" s="91"/>
      <c r="AD18" s="91"/>
      <c r="AE18" s="35">
        <f t="shared" si="15"/>
        <v>0</v>
      </c>
      <c r="AF18" s="63">
        <v>344.27606400000002</v>
      </c>
      <c r="AG18" s="63">
        <v>874.10400000000004</v>
      </c>
      <c r="AH18" s="53">
        <f t="shared" si="6"/>
        <v>1218.3800639999999</v>
      </c>
      <c r="AI18" s="14">
        <v>438.24</v>
      </c>
      <c r="AJ18" s="60">
        <v>1263.73632</v>
      </c>
      <c r="AK18" s="101">
        <f t="shared" si="21"/>
        <v>1701.97632</v>
      </c>
      <c r="AL18" s="63">
        <v>0</v>
      </c>
      <c r="AM18" s="63">
        <v>119.7</v>
      </c>
      <c r="AN18" s="54">
        <f t="shared" ref="AN18:AN35" si="26">AL18+AM18</f>
        <v>119.7</v>
      </c>
      <c r="AO18" s="14"/>
      <c r="AP18" s="14"/>
      <c r="AQ18" s="35">
        <f t="shared" si="16"/>
        <v>0</v>
      </c>
      <c r="AR18" s="63">
        <v>301.22399999999999</v>
      </c>
      <c r="AS18" s="63">
        <v>620.928</v>
      </c>
      <c r="AT18" s="54">
        <f t="shared" si="25"/>
        <v>922.15200000000004</v>
      </c>
      <c r="AU18" s="61">
        <v>383.59199999999998</v>
      </c>
      <c r="AV18" s="61">
        <v>546.48</v>
      </c>
      <c r="AW18" s="71">
        <f t="shared" ref="AW18:AW57" si="27">SUM(AU18:AV18)</f>
        <v>930.072</v>
      </c>
      <c r="AX18" s="77">
        <v>0</v>
      </c>
      <c r="AY18" s="53">
        <v>479.51011015085624</v>
      </c>
      <c r="AZ18" s="78">
        <f t="shared" si="22"/>
        <v>479.51011015085624</v>
      </c>
      <c r="BA18" s="73">
        <v>0</v>
      </c>
      <c r="BB18" s="35">
        <v>954.75</v>
      </c>
      <c r="BC18" s="35">
        <f t="shared" si="17"/>
        <v>954.75</v>
      </c>
      <c r="BD18" s="53">
        <v>0</v>
      </c>
      <c r="BE18" s="53">
        <v>937.75</v>
      </c>
      <c r="BF18" s="53">
        <f t="shared" si="18"/>
        <v>937.75</v>
      </c>
      <c r="BG18" s="14">
        <v>0</v>
      </c>
      <c r="BH18" s="35">
        <v>288</v>
      </c>
      <c r="BI18" s="35">
        <f t="shared" si="11"/>
        <v>288</v>
      </c>
      <c r="BJ18" s="53">
        <v>0</v>
      </c>
      <c r="BK18" s="53">
        <v>63.36</v>
      </c>
      <c r="BL18" s="53">
        <f t="shared" si="19"/>
        <v>63.36</v>
      </c>
      <c r="BM18" s="35">
        <v>0</v>
      </c>
      <c r="BN18" s="35">
        <v>100</v>
      </c>
      <c r="BO18" s="35">
        <f t="shared" si="20"/>
        <v>100</v>
      </c>
      <c r="BQ18" s="17"/>
      <c r="BR18" s="17"/>
      <c r="BS18" s="64"/>
      <c r="BT18" s="64"/>
      <c r="BU18" s="17"/>
      <c r="BV18" s="17"/>
    </row>
    <row r="19" spans="1:74" x14ac:dyDescent="0.25">
      <c r="A19" s="12">
        <v>14</v>
      </c>
      <c r="B19" s="63">
        <v>62.5</v>
      </c>
      <c r="C19" s="63">
        <v>660</v>
      </c>
      <c r="D19" s="54">
        <f t="shared" si="23"/>
        <v>722.5</v>
      </c>
      <c r="E19" s="14">
        <v>6.25</v>
      </c>
      <c r="F19" s="14">
        <v>516.25</v>
      </c>
      <c r="G19" s="35">
        <f t="shared" si="1"/>
        <v>522.5</v>
      </c>
      <c r="H19" s="62">
        <v>18</v>
      </c>
      <c r="I19" s="62">
        <v>1298.7</v>
      </c>
      <c r="J19" s="54">
        <f t="shared" si="2"/>
        <v>1316.7</v>
      </c>
      <c r="K19" s="61">
        <v>9.75</v>
      </c>
      <c r="L19" s="61">
        <v>1332.75</v>
      </c>
      <c r="M19" s="35">
        <f t="shared" si="12"/>
        <v>1342.5</v>
      </c>
      <c r="N19" s="63">
        <v>0</v>
      </c>
      <c r="O19" s="63">
        <v>5.76</v>
      </c>
      <c r="P19" s="54">
        <f t="shared" si="24"/>
        <v>5.76</v>
      </c>
      <c r="Q19" s="14">
        <v>0</v>
      </c>
      <c r="R19" s="14">
        <v>39.619999999999997</v>
      </c>
      <c r="S19" s="35">
        <f t="shared" si="13"/>
        <v>39.619999999999997</v>
      </c>
      <c r="T19" s="63">
        <v>98.736000000000018</v>
      </c>
      <c r="U19" s="63">
        <v>296.20800000000008</v>
      </c>
      <c r="V19" s="54">
        <f t="shared" si="4"/>
        <v>394.94400000000007</v>
      </c>
      <c r="W19" s="61"/>
      <c r="X19" s="14"/>
      <c r="Y19" s="35">
        <f t="shared" si="14"/>
        <v>0</v>
      </c>
      <c r="Z19" s="63"/>
      <c r="AA19" s="63"/>
      <c r="AB19" s="54">
        <f t="shared" si="5"/>
        <v>0</v>
      </c>
      <c r="AC19" s="91"/>
      <c r="AD19" s="91"/>
      <c r="AE19" s="35">
        <f t="shared" si="15"/>
        <v>0</v>
      </c>
      <c r="AF19" s="63">
        <v>626.98046399999998</v>
      </c>
      <c r="AG19" s="63">
        <v>1158.6960000000001</v>
      </c>
      <c r="AH19" s="53">
        <f t="shared" si="6"/>
        <v>1785.6764640000001</v>
      </c>
      <c r="AI19" s="60">
        <v>551.76</v>
      </c>
      <c r="AJ19" s="60">
        <v>1795.2</v>
      </c>
      <c r="AK19" s="101">
        <f t="shared" si="21"/>
        <v>2346.96</v>
      </c>
      <c r="AL19" s="63">
        <v>0</v>
      </c>
      <c r="AM19" s="63">
        <v>79.800000000000011</v>
      </c>
      <c r="AN19" s="54">
        <f t="shared" si="26"/>
        <v>79.800000000000011</v>
      </c>
      <c r="AO19" s="14"/>
      <c r="AP19" s="14"/>
      <c r="AQ19" s="35">
        <f t="shared" si="16"/>
        <v>0</v>
      </c>
      <c r="AR19" s="63">
        <v>270.072</v>
      </c>
      <c r="AS19" s="63">
        <v>920.56799999999998</v>
      </c>
      <c r="AT19" s="54">
        <f t="shared" si="25"/>
        <v>1190.6399999999999</v>
      </c>
      <c r="AU19" s="35">
        <v>144.672</v>
      </c>
      <c r="AV19" s="35">
        <v>534.86400000000003</v>
      </c>
      <c r="AW19" s="71">
        <f t="shared" si="27"/>
        <v>679.53600000000006</v>
      </c>
      <c r="AX19" s="77">
        <v>0</v>
      </c>
      <c r="AY19" s="53">
        <v>416.32757986423297</v>
      </c>
      <c r="AZ19" s="78">
        <f t="shared" si="22"/>
        <v>416.32757986423297</v>
      </c>
      <c r="BA19" s="73">
        <v>0</v>
      </c>
      <c r="BB19" s="35">
        <v>699.75</v>
      </c>
      <c r="BC19" s="35">
        <f t="shared" si="17"/>
        <v>699.75</v>
      </c>
      <c r="BD19" s="53">
        <v>0</v>
      </c>
      <c r="BE19" s="53">
        <v>722.5</v>
      </c>
      <c r="BF19" s="53">
        <f t="shared" si="18"/>
        <v>722.5</v>
      </c>
      <c r="BG19" s="14">
        <v>0</v>
      </c>
      <c r="BH19" s="35">
        <v>408.75</v>
      </c>
      <c r="BI19" s="35">
        <f t="shared" si="11"/>
        <v>408.75</v>
      </c>
      <c r="BJ19" s="53">
        <v>0</v>
      </c>
      <c r="BK19" s="53">
        <v>63.36</v>
      </c>
      <c r="BL19" s="53">
        <f t="shared" si="19"/>
        <v>63.36</v>
      </c>
      <c r="BM19" s="35">
        <v>0</v>
      </c>
      <c r="BN19" s="35">
        <v>63.36</v>
      </c>
      <c r="BO19" s="35">
        <f t="shared" si="20"/>
        <v>63.36</v>
      </c>
      <c r="BQ19" s="17"/>
      <c r="BR19" s="17"/>
      <c r="BS19" s="64"/>
      <c r="BT19" s="64"/>
      <c r="BU19" s="17"/>
      <c r="BV19" s="17"/>
    </row>
    <row r="20" spans="1:74" x14ac:dyDescent="0.25">
      <c r="A20" s="12">
        <v>15</v>
      </c>
      <c r="B20" s="63">
        <v>13.5</v>
      </c>
      <c r="C20" s="63">
        <v>800</v>
      </c>
      <c r="D20" s="54">
        <f t="shared" si="23"/>
        <v>813.5</v>
      </c>
      <c r="E20" s="14">
        <v>31.25</v>
      </c>
      <c r="F20" s="14">
        <v>331.25</v>
      </c>
      <c r="G20" s="35">
        <f t="shared" si="1"/>
        <v>362.5</v>
      </c>
      <c r="H20" s="62">
        <v>13.5</v>
      </c>
      <c r="I20" s="62">
        <v>1380.6</v>
      </c>
      <c r="J20" s="54">
        <f t="shared" si="2"/>
        <v>1394.1</v>
      </c>
      <c r="K20" s="14"/>
      <c r="L20" s="14"/>
      <c r="M20" s="35">
        <f t="shared" si="12"/>
        <v>0</v>
      </c>
      <c r="N20" s="63">
        <v>0</v>
      </c>
      <c r="O20" s="63">
        <v>15.58</v>
      </c>
      <c r="P20" s="54">
        <f t="shared" si="24"/>
        <v>15.58</v>
      </c>
      <c r="Q20" s="14">
        <v>0</v>
      </c>
      <c r="R20" s="14">
        <v>39.527500000000003</v>
      </c>
      <c r="S20" s="35">
        <f>Q20+R20</f>
        <v>39.527500000000003</v>
      </c>
      <c r="T20" s="63">
        <v>271.524</v>
      </c>
      <c r="U20" s="63">
        <v>814.572</v>
      </c>
      <c r="V20" s="54">
        <f t="shared" si="4"/>
        <v>1086.096</v>
      </c>
      <c r="W20" s="14"/>
      <c r="X20" s="14"/>
      <c r="Y20" s="35">
        <f t="shared" si="14"/>
        <v>0</v>
      </c>
      <c r="Z20" s="63"/>
      <c r="AA20" s="63"/>
      <c r="AB20" s="54">
        <f t="shared" si="5"/>
        <v>0</v>
      </c>
      <c r="AC20" s="91"/>
      <c r="AD20" s="91"/>
      <c r="AE20" s="35">
        <f t="shared" si="15"/>
        <v>0</v>
      </c>
      <c r="AF20" s="63">
        <v>681.90249600000004</v>
      </c>
      <c r="AG20" s="63">
        <v>1756.2997056000002</v>
      </c>
      <c r="AH20" s="53">
        <f t="shared" si="6"/>
        <v>2438.2022016000001</v>
      </c>
      <c r="AI20" s="35">
        <v>667.52875199999994</v>
      </c>
      <c r="AJ20" s="60">
        <v>2185.92</v>
      </c>
      <c r="AK20" s="101">
        <f t="shared" si="21"/>
        <v>2853.4487520000002</v>
      </c>
      <c r="AL20" s="63">
        <v>0</v>
      </c>
      <c r="AM20" s="63">
        <v>87.796625000000006</v>
      </c>
      <c r="AN20" s="54">
        <f t="shared" si="26"/>
        <v>87.796625000000006</v>
      </c>
      <c r="AO20" s="14"/>
      <c r="AP20" s="14"/>
      <c r="AQ20" s="35">
        <f t="shared" si="16"/>
        <v>0</v>
      </c>
      <c r="AR20" s="63">
        <v>252.38399999999999</v>
      </c>
      <c r="AS20" s="63">
        <v>849.55200000000002</v>
      </c>
      <c r="AT20" s="54">
        <f t="shared" si="25"/>
        <v>1101.9359999999999</v>
      </c>
      <c r="AU20" s="14">
        <v>43.031999999999996</v>
      </c>
      <c r="AV20" s="14">
        <v>343.72800000000001</v>
      </c>
      <c r="AW20" s="71">
        <f t="shared" si="27"/>
        <v>386.76</v>
      </c>
      <c r="AX20" s="77">
        <v>0</v>
      </c>
      <c r="AY20" s="53">
        <v>369.23333815427952</v>
      </c>
      <c r="AZ20" s="78">
        <f t="shared" si="22"/>
        <v>369.23333815427952</v>
      </c>
      <c r="BA20" s="73">
        <v>0</v>
      </c>
      <c r="BB20" s="35">
        <v>719.5</v>
      </c>
      <c r="BC20" s="35">
        <f t="shared" si="17"/>
        <v>719.5</v>
      </c>
      <c r="BD20" s="53">
        <v>0</v>
      </c>
      <c r="BE20" s="53">
        <v>785</v>
      </c>
      <c r="BF20" s="53">
        <f t="shared" si="18"/>
        <v>785</v>
      </c>
      <c r="BG20" s="14">
        <v>0</v>
      </c>
      <c r="BH20" s="35">
        <v>421</v>
      </c>
      <c r="BI20" s="35">
        <f t="shared" si="11"/>
        <v>421</v>
      </c>
      <c r="BJ20" s="53">
        <v>0</v>
      </c>
      <c r="BK20" s="53">
        <v>31.68</v>
      </c>
      <c r="BL20" s="53">
        <f t="shared" si="19"/>
        <v>31.68</v>
      </c>
      <c r="BM20" s="35"/>
      <c r="BN20" s="35"/>
      <c r="BO20" s="35">
        <f t="shared" si="20"/>
        <v>0</v>
      </c>
      <c r="BQ20" s="17"/>
      <c r="BR20" s="17"/>
      <c r="BS20" s="64"/>
      <c r="BT20" s="64"/>
      <c r="BU20" s="17"/>
      <c r="BV20" s="17"/>
    </row>
    <row r="21" spans="1:74" x14ac:dyDescent="0.25">
      <c r="A21" s="12">
        <v>16</v>
      </c>
      <c r="B21" s="63">
        <v>6.3</v>
      </c>
      <c r="C21" s="63">
        <v>600</v>
      </c>
      <c r="D21" s="54">
        <f t="shared" si="23"/>
        <v>606.29999999999995</v>
      </c>
      <c r="E21" s="14">
        <v>0</v>
      </c>
      <c r="F21" s="14">
        <v>71.25</v>
      </c>
      <c r="G21" s="35">
        <f>E21+F21</f>
        <v>71.25</v>
      </c>
      <c r="H21" s="62">
        <v>6.3</v>
      </c>
      <c r="I21" s="62">
        <v>1479.6</v>
      </c>
      <c r="J21" s="54">
        <f>H21+I21</f>
        <v>1485.8999999999999</v>
      </c>
      <c r="K21" s="14"/>
      <c r="L21" s="14"/>
      <c r="M21" s="35">
        <f t="shared" si="12"/>
        <v>0</v>
      </c>
      <c r="N21" s="63">
        <v>0</v>
      </c>
      <c r="O21" s="63">
        <v>0.72</v>
      </c>
      <c r="P21" s="54">
        <f t="shared" si="24"/>
        <v>0.72</v>
      </c>
      <c r="Q21" s="14">
        <v>0</v>
      </c>
      <c r="R21" s="14">
        <v>38.0075</v>
      </c>
      <c r="S21" s="35">
        <f t="shared" si="13"/>
        <v>38.0075</v>
      </c>
      <c r="T21" s="63">
        <v>104.50000000000001</v>
      </c>
      <c r="U21" s="63">
        <v>313.5</v>
      </c>
      <c r="V21" s="54">
        <f t="shared" si="4"/>
        <v>418</v>
      </c>
      <c r="W21" s="14"/>
      <c r="X21" s="14"/>
      <c r="Y21" s="35">
        <f t="shared" si="14"/>
        <v>0</v>
      </c>
      <c r="Z21" s="63"/>
      <c r="AA21" s="63"/>
      <c r="AB21" s="54">
        <f t="shared" si="5"/>
        <v>0</v>
      </c>
      <c r="AC21" s="91"/>
      <c r="AD21" s="91"/>
      <c r="AE21" s="35">
        <f t="shared" si="15"/>
        <v>0</v>
      </c>
      <c r="AF21" s="63">
        <v>578.65895999999998</v>
      </c>
      <c r="AG21" s="63">
        <v>2302.1860752000007</v>
      </c>
      <c r="AH21" s="53">
        <f t="shared" si="6"/>
        <v>2880.8450352000009</v>
      </c>
      <c r="AI21" s="35">
        <v>916.08</v>
      </c>
      <c r="AJ21" s="60">
        <v>2419.8240000000001</v>
      </c>
      <c r="AK21" s="101">
        <f t="shared" si="21"/>
        <v>3335.904</v>
      </c>
      <c r="AL21" s="63">
        <v>0</v>
      </c>
      <c r="AM21" s="63">
        <v>31.92</v>
      </c>
      <c r="AN21" s="54">
        <f t="shared" si="26"/>
        <v>31.92</v>
      </c>
      <c r="AO21" s="14"/>
      <c r="AP21" s="14"/>
      <c r="AQ21" s="35">
        <f t="shared" si="16"/>
        <v>0</v>
      </c>
      <c r="AR21" s="63">
        <v>262.68</v>
      </c>
      <c r="AS21" s="63">
        <v>1182.4559999999999</v>
      </c>
      <c r="AT21" s="54">
        <f t="shared" si="25"/>
        <v>1445.136</v>
      </c>
      <c r="AU21" s="14">
        <v>172.92</v>
      </c>
      <c r="AV21" s="14">
        <v>754.24800000000005</v>
      </c>
      <c r="AW21" s="71">
        <f t="shared" si="27"/>
        <v>927.16800000000001</v>
      </c>
      <c r="AX21" s="77">
        <v>0</v>
      </c>
      <c r="AY21" s="53">
        <v>342.10859508300376</v>
      </c>
      <c r="AZ21" s="78">
        <f t="shared" si="22"/>
        <v>342.10859508300376</v>
      </c>
      <c r="BA21" s="73">
        <v>0</v>
      </c>
      <c r="BB21" s="35">
        <v>628.25</v>
      </c>
      <c r="BC21" s="35">
        <f t="shared" si="17"/>
        <v>628.25</v>
      </c>
      <c r="BD21" s="53">
        <v>0</v>
      </c>
      <c r="BE21" s="53">
        <v>672.25</v>
      </c>
      <c r="BF21" s="53">
        <f t="shared" si="18"/>
        <v>672.25</v>
      </c>
      <c r="BG21" s="14">
        <v>0</v>
      </c>
      <c r="BH21" s="14">
        <v>561.25</v>
      </c>
      <c r="BI21" s="35">
        <f t="shared" si="11"/>
        <v>561.25</v>
      </c>
      <c r="BJ21" s="53">
        <v>0</v>
      </c>
      <c r="BK21" s="53">
        <v>26.4</v>
      </c>
      <c r="BL21" s="53">
        <f t="shared" si="19"/>
        <v>26.4</v>
      </c>
      <c r="BM21" s="35"/>
      <c r="BN21" s="35"/>
      <c r="BO21" s="35">
        <f t="shared" si="20"/>
        <v>0</v>
      </c>
      <c r="BR21" s="19"/>
      <c r="BS21" s="64"/>
    </row>
    <row r="22" spans="1:74" x14ac:dyDescent="0.25">
      <c r="A22" s="12">
        <v>17</v>
      </c>
      <c r="B22" s="63">
        <v>0.89999999999999991</v>
      </c>
      <c r="C22" s="63">
        <v>400</v>
      </c>
      <c r="D22" s="54">
        <f t="shared" si="23"/>
        <v>400.9</v>
      </c>
      <c r="E22" s="14"/>
      <c r="F22" s="14"/>
      <c r="G22" s="35">
        <f t="shared" ref="G22:G45" si="28">E22+F22</f>
        <v>0</v>
      </c>
      <c r="H22" s="62">
        <v>0.89999999999999991</v>
      </c>
      <c r="I22" s="62">
        <v>1086.3</v>
      </c>
      <c r="J22" s="54">
        <f>H22+I22</f>
        <v>1087.2</v>
      </c>
      <c r="K22" s="61"/>
      <c r="L22" s="61"/>
      <c r="M22" s="35">
        <f>K22+L22</f>
        <v>0</v>
      </c>
      <c r="N22" s="63">
        <v>0</v>
      </c>
      <c r="O22" s="63">
        <v>0</v>
      </c>
      <c r="P22" s="54">
        <f t="shared" si="24"/>
        <v>0</v>
      </c>
      <c r="Q22" s="14">
        <v>0</v>
      </c>
      <c r="R22" s="14">
        <v>14.04</v>
      </c>
      <c r="S22" s="35">
        <f t="shared" si="13"/>
        <v>14.04</v>
      </c>
      <c r="T22" s="63">
        <v>101.47500000000001</v>
      </c>
      <c r="U22" s="63">
        <v>304.42500000000001</v>
      </c>
      <c r="V22" s="54">
        <f t="shared" si="4"/>
        <v>405.90000000000003</v>
      </c>
      <c r="W22" s="14"/>
      <c r="X22" s="14"/>
      <c r="Y22" s="35">
        <f t="shared" si="14"/>
        <v>0</v>
      </c>
      <c r="Z22" s="63"/>
      <c r="AA22" s="63"/>
      <c r="AB22" s="54">
        <f t="shared" si="5"/>
        <v>0</v>
      </c>
      <c r="AC22" s="91"/>
      <c r="AD22" s="91"/>
      <c r="AE22" s="35">
        <f t="shared" si="15"/>
        <v>0</v>
      </c>
      <c r="AF22" s="63">
        <v>547.29312000000004</v>
      </c>
      <c r="AG22" s="63">
        <v>2918.5734336000005</v>
      </c>
      <c r="AH22" s="53">
        <f t="shared" si="6"/>
        <v>3465.8665536000008</v>
      </c>
      <c r="AI22" s="14">
        <v>1020.021024</v>
      </c>
      <c r="AJ22" s="60">
        <v>3054.48</v>
      </c>
      <c r="AK22" s="101">
        <f t="shared" si="21"/>
        <v>4074.5010240000001</v>
      </c>
      <c r="AL22" s="63">
        <v>0</v>
      </c>
      <c r="AM22" s="63">
        <v>15.96</v>
      </c>
      <c r="AN22" s="54">
        <f t="shared" si="26"/>
        <v>15.96</v>
      </c>
      <c r="AO22" s="14"/>
      <c r="AP22" s="14"/>
      <c r="AQ22" s="35">
        <f t="shared" si="16"/>
        <v>0</v>
      </c>
      <c r="AR22" s="63">
        <v>175.03200000000001</v>
      </c>
      <c r="AS22" s="63">
        <v>1214.9280000000001</v>
      </c>
      <c r="AT22" s="54">
        <f>AR22+AS22</f>
        <v>1389.96</v>
      </c>
      <c r="AU22" s="14">
        <v>223.608</v>
      </c>
      <c r="AV22" s="14">
        <v>1611.4559999999999</v>
      </c>
      <c r="AW22" s="71">
        <f>SUM(AU22:AV22)</f>
        <v>1835.0639999999999</v>
      </c>
      <c r="AX22" s="77">
        <v>0</v>
      </c>
      <c r="AY22" s="53">
        <v>305.46877595586074</v>
      </c>
      <c r="AZ22" s="78">
        <f t="shared" si="22"/>
        <v>305.46877595586074</v>
      </c>
      <c r="BA22" s="73">
        <v>0</v>
      </c>
      <c r="BB22" s="35">
        <v>363.5</v>
      </c>
      <c r="BC22" s="35">
        <f t="shared" si="17"/>
        <v>363.5</v>
      </c>
      <c r="BD22" s="53">
        <v>0</v>
      </c>
      <c r="BE22" s="53">
        <v>672.25</v>
      </c>
      <c r="BF22" s="53">
        <f t="shared" si="18"/>
        <v>672.25</v>
      </c>
      <c r="BG22" s="14">
        <v>0</v>
      </c>
      <c r="BH22" s="14">
        <v>561.25</v>
      </c>
      <c r="BI22" s="35">
        <f t="shared" si="11"/>
        <v>561.25</v>
      </c>
      <c r="BJ22" s="53">
        <v>0</v>
      </c>
      <c r="BK22" s="53">
        <v>10.56</v>
      </c>
      <c r="BL22" s="53">
        <f t="shared" si="19"/>
        <v>10.56</v>
      </c>
      <c r="BM22" s="35"/>
      <c r="BN22" s="35"/>
      <c r="BO22" s="35">
        <f t="shared" si="20"/>
        <v>0</v>
      </c>
      <c r="BR22" s="19"/>
      <c r="BS22" s="64"/>
      <c r="BT22" s="64"/>
    </row>
    <row r="23" spans="1:74" x14ac:dyDescent="0.25">
      <c r="A23" s="12">
        <v>18</v>
      </c>
      <c r="B23" s="63">
        <v>0</v>
      </c>
      <c r="C23" s="63">
        <v>200</v>
      </c>
      <c r="D23" s="54">
        <f t="shared" si="0"/>
        <v>200</v>
      </c>
      <c r="E23" s="61"/>
      <c r="F23" s="61"/>
      <c r="G23" s="35">
        <f t="shared" si="28"/>
        <v>0</v>
      </c>
      <c r="H23" s="62">
        <v>0</v>
      </c>
      <c r="I23" s="62">
        <v>1016.0999999999999</v>
      </c>
      <c r="J23" s="54">
        <f>H23+I23</f>
        <v>1016.0999999999999</v>
      </c>
      <c r="K23" s="61"/>
      <c r="L23" s="61"/>
      <c r="M23" s="35">
        <f t="shared" si="12"/>
        <v>0</v>
      </c>
      <c r="N23" s="63">
        <v>0</v>
      </c>
      <c r="O23" s="63">
        <v>0.63249999999999995</v>
      </c>
      <c r="P23" s="54">
        <f t="shared" si="24"/>
        <v>0.63249999999999995</v>
      </c>
      <c r="Q23" s="61">
        <v>0</v>
      </c>
      <c r="R23" s="61">
        <v>7.3624999999999998</v>
      </c>
      <c r="S23" s="35">
        <f t="shared" si="13"/>
        <v>7.3624999999999998</v>
      </c>
      <c r="T23" s="63">
        <v>101.2</v>
      </c>
      <c r="U23" s="63">
        <v>404.8</v>
      </c>
      <c r="V23" s="54">
        <f t="shared" si="4"/>
        <v>506</v>
      </c>
      <c r="W23" s="14"/>
      <c r="X23" s="14"/>
      <c r="Y23" s="35">
        <f t="shared" si="14"/>
        <v>0</v>
      </c>
      <c r="Z23" s="63"/>
      <c r="AA23" s="63"/>
      <c r="AB23" s="54">
        <f t="shared" si="5"/>
        <v>0</v>
      </c>
      <c r="AC23" s="14"/>
      <c r="AD23" s="14"/>
      <c r="AE23" s="14">
        <f>AC23+AD23</f>
        <v>0</v>
      </c>
      <c r="AF23" s="63">
        <v>638.52782400000001</v>
      </c>
      <c r="AG23" s="63">
        <v>3423.8887926706334</v>
      </c>
      <c r="AH23" s="53">
        <f t="shared" si="6"/>
        <v>4062.4166166706336</v>
      </c>
      <c r="AI23" s="14">
        <v>997.92</v>
      </c>
      <c r="AJ23" s="60">
        <v>3256.253616</v>
      </c>
      <c r="AK23" s="101">
        <f t="shared" ref="AK23:AK57" si="29">AI23+AJ23</f>
        <v>4254.173616</v>
      </c>
      <c r="AL23" s="63">
        <v>0</v>
      </c>
      <c r="AM23" s="63">
        <v>15.96</v>
      </c>
      <c r="AN23" s="54">
        <f t="shared" si="26"/>
        <v>15.96</v>
      </c>
      <c r="AO23" s="14"/>
      <c r="AP23" s="14"/>
      <c r="AQ23" s="35">
        <f t="shared" si="16"/>
        <v>0</v>
      </c>
      <c r="AR23" s="63">
        <v>222.816</v>
      </c>
      <c r="AS23" s="63">
        <v>1217.568</v>
      </c>
      <c r="AT23" s="54">
        <f>AR23+AS23</f>
        <v>1440.384</v>
      </c>
      <c r="AU23" s="14">
        <v>95.831999999999994</v>
      </c>
      <c r="AV23" s="14">
        <v>1249.5119999999999</v>
      </c>
      <c r="AW23" s="71">
        <f>SUM(AU23:AV23)</f>
        <v>1345.3440000000001</v>
      </c>
      <c r="AX23" s="77">
        <v>0</v>
      </c>
      <c r="AY23" s="53">
        <v>310.5</v>
      </c>
      <c r="AZ23" s="78">
        <f t="shared" si="22"/>
        <v>310.5</v>
      </c>
      <c r="BA23" s="73">
        <v>0</v>
      </c>
      <c r="BB23" s="35">
        <v>301.75</v>
      </c>
      <c r="BC23" s="35">
        <f t="shared" si="17"/>
        <v>301.75</v>
      </c>
      <c r="BD23" s="53">
        <v>0</v>
      </c>
      <c r="BE23" s="53">
        <v>356</v>
      </c>
      <c r="BF23" s="53">
        <f t="shared" si="18"/>
        <v>356</v>
      </c>
      <c r="BG23" s="14">
        <v>0</v>
      </c>
      <c r="BH23" s="14">
        <v>878.5</v>
      </c>
      <c r="BI23" s="35">
        <f t="shared" si="11"/>
        <v>878.5</v>
      </c>
      <c r="BJ23" s="53">
        <v>0</v>
      </c>
      <c r="BK23" s="53">
        <v>0</v>
      </c>
      <c r="BL23" s="53">
        <f t="shared" si="19"/>
        <v>0</v>
      </c>
      <c r="BM23" s="35"/>
      <c r="BN23" s="35"/>
      <c r="BO23" s="35">
        <f t="shared" si="20"/>
        <v>0</v>
      </c>
      <c r="BR23" s="17"/>
      <c r="BS23" s="64"/>
      <c r="BT23" s="64"/>
    </row>
    <row r="24" spans="1:74" x14ac:dyDescent="0.25">
      <c r="A24" s="12">
        <v>19</v>
      </c>
      <c r="B24" s="63">
        <v>0.89999999999999991</v>
      </c>
      <c r="C24" s="63">
        <v>200</v>
      </c>
      <c r="D24" s="54">
        <f t="shared" si="0"/>
        <v>200.9</v>
      </c>
      <c r="E24" s="61"/>
      <c r="F24" s="61"/>
      <c r="G24" s="35">
        <f t="shared" si="28"/>
        <v>0</v>
      </c>
      <c r="H24" s="62">
        <v>0.89999999999999991</v>
      </c>
      <c r="I24" s="62">
        <v>465.29999999999995</v>
      </c>
      <c r="J24" s="54">
        <f>H24+I24</f>
        <v>466.19999999999993</v>
      </c>
      <c r="K24" s="14"/>
      <c r="L24" s="14"/>
      <c r="M24" s="35">
        <f t="shared" si="12"/>
        <v>0</v>
      </c>
      <c r="N24" s="63">
        <v>0</v>
      </c>
      <c r="O24" s="63">
        <v>0</v>
      </c>
      <c r="P24" s="54">
        <f t="shared" si="24"/>
        <v>0</v>
      </c>
      <c r="Q24" s="61">
        <v>0</v>
      </c>
      <c r="R24" s="61">
        <v>13.205</v>
      </c>
      <c r="S24" s="35">
        <f t="shared" si="13"/>
        <v>13.205</v>
      </c>
      <c r="T24" s="63">
        <v>89.54000000000002</v>
      </c>
      <c r="U24" s="63">
        <v>358.16000000000008</v>
      </c>
      <c r="V24" s="54">
        <f t="shared" si="4"/>
        <v>447.7000000000001</v>
      </c>
      <c r="W24" s="61"/>
      <c r="X24" s="61"/>
      <c r="Y24" s="35">
        <f t="shared" si="14"/>
        <v>0</v>
      </c>
      <c r="Z24" s="63"/>
      <c r="AA24" s="63"/>
      <c r="AB24" s="54">
        <f t="shared" si="5"/>
        <v>0</v>
      </c>
      <c r="AC24" s="14"/>
      <c r="AD24" s="14"/>
      <c r="AE24" s="14">
        <f>AC24+AD24</f>
        <v>0</v>
      </c>
      <c r="AF24" s="63">
        <v>421.91688000000011</v>
      </c>
      <c r="AG24" s="63">
        <v>3794.669339598016</v>
      </c>
      <c r="AH24" s="53">
        <f t="shared" si="6"/>
        <v>4216.5862195980162</v>
      </c>
      <c r="AI24" s="14">
        <v>461.863248</v>
      </c>
      <c r="AJ24" s="61">
        <v>3210.7680000000005</v>
      </c>
      <c r="AK24" s="101">
        <f t="shared" si="29"/>
        <v>3672.6312480000006</v>
      </c>
      <c r="AL24" s="63">
        <v>0</v>
      </c>
      <c r="AM24" s="63">
        <v>0</v>
      </c>
      <c r="AN24" s="54">
        <f t="shared" si="26"/>
        <v>0</v>
      </c>
      <c r="AO24" s="14"/>
      <c r="AP24" s="14"/>
      <c r="AQ24" s="35">
        <f t="shared" si="16"/>
        <v>0</v>
      </c>
      <c r="AR24" s="63">
        <v>162.36000000000001</v>
      </c>
      <c r="AS24" s="63">
        <v>937.46400000000006</v>
      </c>
      <c r="AT24" s="54">
        <f>AR24+AS24</f>
        <v>1099.8240000000001</v>
      </c>
      <c r="AU24" s="61">
        <v>143.61600000000001</v>
      </c>
      <c r="AV24" s="61">
        <v>986.04</v>
      </c>
      <c r="AW24" s="71">
        <f>SUM(AU24:AV24)</f>
        <v>1129.6559999999999</v>
      </c>
      <c r="AX24" s="77">
        <v>0</v>
      </c>
      <c r="AY24" s="53">
        <v>327.75</v>
      </c>
      <c r="AZ24" s="78">
        <f t="shared" si="22"/>
        <v>327.75</v>
      </c>
      <c r="BA24" s="73">
        <v>0</v>
      </c>
      <c r="BB24" s="35">
        <v>369</v>
      </c>
      <c r="BC24" s="35">
        <f t="shared" si="17"/>
        <v>369</v>
      </c>
      <c r="BD24" s="53">
        <v>0</v>
      </c>
      <c r="BE24" s="53">
        <v>610</v>
      </c>
      <c r="BF24" s="53">
        <f t="shared" si="18"/>
        <v>610</v>
      </c>
      <c r="BG24" s="14">
        <v>0</v>
      </c>
      <c r="BH24" s="14">
        <v>835.75</v>
      </c>
      <c r="BI24" s="35">
        <f t="shared" si="11"/>
        <v>835.75</v>
      </c>
      <c r="BJ24" s="53"/>
      <c r="BK24" s="53"/>
      <c r="BL24" s="53">
        <f t="shared" si="19"/>
        <v>0</v>
      </c>
      <c r="BM24" s="35"/>
      <c r="BN24" s="35"/>
      <c r="BO24" s="35">
        <f t="shared" si="20"/>
        <v>0</v>
      </c>
      <c r="BR24" s="17"/>
      <c r="BS24" s="64"/>
      <c r="BT24" s="64"/>
    </row>
    <row r="25" spans="1:74" x14ac:dyDescent="0.25">
      <c r="A25" s="12">
        <v>20</v>
      </c>
      <c r="B25" s="63">
        <v>0</v>
      </c>
      <c r="C25" s="63">
        <v>157.5</v>
      </c>
      <c r="D25" s="54">
        <f t="shared" si="0"/>
        <v>157.5</v>
      </c>
      <c r="E25" s="61"/>
      <c r="F25" s="61"/>
      <c r="G25" s="35">
        <f t="shared" si="28"/>
        <v>0</v>
      </c>
      <c r="H25" s="62">
        <v>0</v>
      </c>
      <c r="I25" s="62">
        <v>157.5</v>
      </c>
      <c r="J25" s="54">
        <f>H25+I25</f>
        <v>157.5</v>
      </c>
      <c r="K25" s="14"/>
      <c r="L25" s="14"/>
      <c r="M25" s="35">
        <f t="shared" si="12"/>
        <v>0</v>
      </c>
      <c r="N25" s="63">
        <v>0</v>
      </c>
      <c r="O25" s="63">
        <v>0</v>
      </c>
      <c r="P25" s="54">
        <f t="shared" si="24"/>
        <v>0</v>
      </c>
      <c r="Q25" s="61">
        <v>0</v>
      </c>
      <c r="R25" s="61">
        <v>11.28</v>
      </c>
      <c r="S25" s="35">
        <f t="shared" si="13"/>
        <v>11.28</v>
      </c>
      <c r="T25" s="63">
        <v>99.880000000000024</v>
      </c>
      <c r="U25" s="63">
        <v>399.5200000000001</v>
      </c>
      <c r="V25" s="54">
        <f t="shared" si="4"/>
        <v>499.40000000000009</v>
      </c>
      <c r="W25" s="61"/>
      <c r="X25" s="61"/>
      <c r="Y25" s="35">
        <f t="shared" si="14"/>
        <v>0</v>
      </c>
      <c r="Z25" s="63"/>
      <c r="AA25" s="63"/>
      <c r="AB25" s="54">
        <f t="shared" si="5"/>
        <v>0</v>
      </c>
      <c r="AC25" s="14"/>
      <c r="AD25" s="14"/>
      <c r="AE25" s="14">
        <f t="shared" ref="AE25:AE57" si="30">AC25+AD25</f>
        <v>0</v>
      </c>
      <c r="AF25" s="63">
        <v>487.23311999999999</v>
      </c>
      <c r="AG25" s="63">
        <v>4483.7988786217702</v>
      </c>
      <c r="AH25" s="53">
        <f t="shared" si="6"/>
        <v>4971.0319986217701</v>
      </c>
      <c r="AI25" s="14">
        <v>335.28</v>
      </c>
      <c r="AJ25" s="61">
        <v>3657.1920000000005</v>
      </c>
      <c r="AK25" s="101">
        <f t="shared" si="29"/>
        <v>3992.4720000000007</v>
      </c>
      <c r="AL25" s="63">
        <v>0</v>
      </c>
      <c r="AM25" s="63">
        <v>0</v>
      </c>
      <c r="AN25" s="54">
        <f t="shared" si="26"/>
        <v>0</v>
      </c>
      <c r="AO25" s="14"/>
      <c r="AP25" s="14"/>
      <c r="AQ25" s="35">
        <f t="shared" si="16"/>
        <v>0</v>
      </c>
      <c r="AR25" s="63">
        <v>262.94400000000002</v>
      </c>
      <c r="AS25" s="63">
        <v>691.41600000000005</v>
      </c>
      <c r="AT25" s="54">
        <f>AR25+AS25</f>
        <v>954.36000000000013</v>
      </c>
      <c r="AU25" s="61">
        <v>159.98400000000001</v>
      </c>
      <c r="AV25" s="61">
        <v>768.24</v>
      </c>
      <c r="AW25" s="71">
        <f>SUM(AU25:AV25)</f>
        <v>928.22400000000005</v>
      </c>
      <c r="AX25" s="77">
        <v>0</v>
      </c>
      <c r="AY25" s="53">
        <v>373.75</v>
      </c>
      <c r="AZ25" s="78">
        <f t="shared" si="22"/>
        <v>373.75</v>
      </c>
      <c r="BA25" s="73">
        <v>0</v>
      </c>
      <c r="BB25" s="35">
        <v>272.25</v>
      </c>
      <c r="BC25" s="35">
        <f t="shared" si="17"/>
        <v>272.25</v>
      </c>
      <c r="BD25" s="53">
        <v>0</v>
      </c>
      <c r="BE25" s="53">
        <v>610</v>
      </c>
      <c r="BF25" s="53">
        <f t="shared" si="18"/>
        <v>610</v>
      </c>
      <c r="BG25" s="14">
        <v>0</v>
      </c>
      <c r="BH25" s="35">
        <v>768.5</v>
      </c>
      <c r="BI25" s="35">
        <f t="shared" si="11"/>
        <v>768.5</v>
      </c>
      <c r="BJ25" s="53"/>
      <c r="BK25" s="53"/>
      <c r="BL25" s="53">
        <f t="shared" si="19"/>
        <v>0</v>
      </c>
      <c r="BM25" s="35"/>
      <c r="BN25" s="35"/>
      <c r="BO25" s="35">
        <f t="shared" si="20"/>
        <v>0</v>
      </c>
      <c r="BR25" s="17"/>
      <c r="BS25" s="64"/>
      <c r="BT25" s="64"/>
    </row>
    <row r="26" spans="1:74" x14ac:dyDescent="0.25">
      <c r="A26" s="12">
        <v>21</v>
      </c>
      <c r="B26" s="63">
        <v>0</v>
      </c>
      <c r="C26" s="63">
        <v>115.19999999999999</v>
      </c>
      <c r="D26" s="54">
        <f t="shared" si="0"/>
        <v>115.19999999999999</v>
      </c>
      <c r="E26" s="14"/>
      <c r="F26" s="14"/>
      <c r="G26" s="35">
        <f t="shared" si="28"/>
        <v>0</v>
      </c>
      <c r="H26" s="62">
        <v>0</v>
      </c>
      <c r="I26" s="62">
        <v>115.19999999999999</v>
      </c>
      <c r="J26" s="54">
        <f t="shared" si="2"/>
        <v>115.19999999999999</v>
      </c>
      <c r="K26" s="14"/>
      <c r="L26" s="14"/>
      <c r="M26" s="35">
        <f t="shared" si="12"/>
        <v>0</v>
      </c>
      <c r="N26" s="63">
        <v>0</v>
      </c>
      <c r="O26" s="63">
        <v>0</v>
      </c>
      <c r="P26" s="54">
        <f t="shared" si="24"/>
        <v>0</v>
      </c>
      <c r="Q26" s="61">
        <v>0</v>
      </c>
      <c r="R26" s="61">
        <v>13.5</v>
      </c>
      <c r="S26" s="35">
        <f t="shared" si="13"/>
        <v>13.5</v>
      </c>
      <c r="T26" s="63">
        <v>109.12000000000002</v>
      </c>
      <c r="U26" s="63">
        <v>436.48000000000008</v>
      </c>
      <c r="V26" s="54">
        <f t="shared" si="4"/>
        <v>545.60000000000014</v>
      </c>
      <c r="W26" s="61"/>
      <c r="X26" s="61"/>
      <c r="Y26" s="35">
        <f t="shared" si="14"/>
        <v>0</v>
      </c>
      <c r="Z26" s="63"/>
      <c r="AA26" s="63"/>
      <c r="AB26" s="54">
        <f t="shared" si="5"/>
        <v>0</v>
      </c>
      <c r="AC26" s="14"/>
      <c r="AD26" s="14"/>
      <c r="AE26" s="14">
        <f t="shared" si="30"/>
        <v>0</v>
      </c>
      <c r="AF26" s="63">
        <v>411.84</v>
      </c>
      <c r="AG26" s="63">
        <v>4164.8939200000004</v>
      </c>
      <c r="AH26" s="53">
        <f t="shared" si="6"/>
        <v>4576.7339200000006</v>
      </c>
      <c r="AI26" s="14">
        <v>188.87088</v>
      </c>
      <c r="AJ26" s="61">
        <v>4388.4783360000001</v>
      </c>
      <c r="AK26" s="101">
        <f t="shared" si="29"/>
        <v>4577.3492160000005</v>
      </c>
      <c r="AL26" s="63"/>
      <c r="AM26" s="63"/>
      <c r="AN26" s="54">
        <f t="shared" si="26"/>
        <v>0</v>
      </c>
      <c r="AO26" s="14"/>
      <c r="AP26" s="14"/>
      <c r="AQ26" s="35">
        <f t="shared" si="16"/>
        <v>0</v>
      </c>
      <c r="AR26" s="63">
        <v>211.464</v>
      </c>
      <c r="AS26" s="63">
        <v>573.67200000000003</v>
      </c>
      <c r="AT26" s="54">
        <f t="shared" si="25"/>
        <v>785.13599999999997</v>
      </c>
      <c r="AU26" s="61">
        <v>167.376</v>
      </c>
      <c r="AV26" s="61">
        <v>1127.0160000000001</v>
      </c>
      <c r="AW26" s="71">
        <f t="shared" si="27"/>
        <v>1294.3920000000001</v>
      </c>
      <c r="AX26" s="77">
        <v>0</v>
      </c>
      <c r="AY26" s="53">
        <v>316.25</v>
      </c>
      <c r="AZ26" s="78">
        <f t="shared" si="22"/>
        <v>316.25</v>
      </c>
      <c r="BA26" s="73">
        <v>0</v>
      </c>
      <c r="BB26" s="14">
        <v>350</v>
      </c>
      <c r="BC26" s="35">
        <f t="shared" si="17"/>
        <v>350</v>
      </c>
      <c r="BD26" s="53">
        <v>0</v>
      </c>
      <c r="BE26" s="53">
        <v>610</v>
      </c>
      <c r="BF26" s="53">
        <f t="shared" si="18"/>
        <v>610</v>
      </c>
      <c r="BG26" s="14">
        <v>0</v>
      </c>
      <c r="BH26" s="35">
        <v>640.5</v>
      </c>
      <c r="BI26" s="35">
        <f t="shared" si="11"/>
        <v>640.5</v>
      </c>
      <c r="BJ26" s="53"/>
      <c r="BK26" s="53"/>
      <c r="BL26" s="53">
        <f t="shared" si="19"/>
        <v>0</v>
      </c>
      <c r="BM26" s="35"/>
      <c r="BN26" s="35"/>
      <c r="BO26" s="35">
        <f t="shared" si="20"/>
        <v>0</v>
      </c>
      <c r="BQ26" s="17"/>
      <c r="BR26" s="17"/>
      <c r="BS26" s="64"/>
      <c r="BT26" s="64"/>
    </row>
    <row r="27" spans="1:74" x14ac:dyDescent="0.25">
      <c r="A27" s="12">
        <v>22</v>
      </c>
      <c r="B27" s="63">
        <v>0</v>
      </c>
      <c r="C27" s="63">
        <v>76.5</v>
      </c>
      <c r="D27" s="54">
        <f t="shared" si="0"/>
        <v>76.5</v>
      </c>
      <c r="E27" s="14"/>
      <c r="F27" s="14"/>
      <c r="G27" s="35">
        <f t="shared" si="28"/>
        <v>0</v>
      </c>
      <c r="H27" s="62">
        <v>0</v>
      </c>
      <c r="I27" s="62">
        <v>76.5</v>
      </c>
      <c r="J27" s="54">
        <f>H27+I27</f>
        <v>76.5</v>
      </c>
      <c r="K27" s="14"/>
      <c r="L27" s="14"/>
      <c r="M27" s="35">
        <f t="shared" si="12"/>
        <v>0</v>
      </c>
      <c r="N27" s="63">
        <v>0</v>
      </c>
      <c r="O27" s="63">
        <v>0</v>
      </c>
      <c r="P27" s="54">
        <f t="shared" si="24"/>
        <v>0</v>
      </c>
      <c r="Q27" s="14">
        <v>0</v>
      </c>
      <c r="R27" s="14">
        <v>4.1050000000000004</v>
      </c>
      <c r="S27" s="35">
        <f t="shared" si="13"/>
        <v>4.1050000000000004</v>
      </c>
      <c r="T27" s="63">
        <v>44.110000000000007</v>
      </c>
      <c r="U27" s="63">
        <v>396.99000000000007</v>
      </c>
      <c r="V27" s="54">
        <f t="shared" si="4"/>
        <v>441.10000000000008</v>
      </c>
      <c r="W27" s="14"/>
      <c r="X27" s="14"/>
      <c r="Y27" s="35">
        <f t="shared" si="14"/>
        <v>0</v>
      </c>
      <c r="Z27" s="63"/>
      <c r="AA27" s="63"/>
      <c r="AB27" s="54">
        <f t="shared" si="5"/>
        <v>0</v>
      </c>
      <c r="AC27" s="14"/>
      <c r="AD27" s="14"/>
      <c r="AE27" s="14">
        <f t="shared" si="30"/>
        <v>0</v>
      </c>
      <c r="AF27" s="54">
        <v>425.57803200000001</v>
      </c>
      <c r="AG27" s="63">
        <v>4533.6426666666666</v>
      </c>
      <c r="AH27" s="53">
        <f t="shared" si="6"/>
        <v>4959.220698666667</v>
      </c>
      <c r="AI27" s="14">
        <v>320.025552</v>
      </c>
      <c r="AJ27" s="61">
        <v>4850.7277280000017</v>
      </c>
      <c r="AK27" s="101">
        <f t="shared" si="29"/>
        <v>5170.7532800000017</v>
      </c>
      <c r="AL27" s="63"/>
      <c r="AM27" s="63"/>
      <c r="AN27" s="54">
        <f t="shared" si="26"/>
        <v>0</v>
      </c>
      <c r="AO27" s="14"/>
      <c r="AP27" s="14"/>
      <c r="AQ27" s="35">
        <f t="shared" si="16"/>
        <v>0</v>
      </c>
      <c r="AR27" s="63">
        <v>187.70400000000001</v>
      </c>
      <c r="AS27" s="63">
        <v>482.85599999999999</v>
      </c>
      <c r="AT27" s="54">
        <f t="shared" si="25"/>
        <v>670.56</v>
      </c>
      <c r="AU27" s="14">
        <v>114.048</v>
      </c>
      <c r="AV27" s="14">
        <v>570.76800000000003</v>
      </c>
      <c r="AW27" s="71">
        <f t="shared" si="27"/>
        <v>684.81600000000003</v>
      </c>
      <c r="AX27" s="77">
        <v>0</v>
      </c>
      <c r="AY27" s="53">
        <v>339.25</v>
      </c>
      <c r="AZ27" s="78">
        <f t="shared" si="22"/>
        <v>339.25</v>
      </c>
      <c r="BA27" s="73">
        <v>0</v>
      </c>
      <c r="BB27" s="14">
        <v>283.75</v>
      </c>
      <c r="BC27" s="35">
        <f t="shared" si="17"/>
        <v>283.75</v>
      </c>
      <c r="BD27" s="53">
        <v>0</v>
      </c>
      <c r="BE27" s="53">
        <v>560</v>
      </c>
      <c r="BF27" s="53">
        <f t="shared" si="18"/>
        <v>560</v>
      </c>
      <c r="BG27" s="14">
        <v>0</v>
      </c>
      <c r="BH27" s="35">
        <v>500.25</v>
      </c>
      <c r="BI27" s="35">
        <f t="shared" si="11"/>
        <v>500.25</v>
      </c>
      <c r="BJ27" s="53"/>
      <c r="BK27" s="53"/>
      <c r="BL27" s="53">
        <f t="shared" si="19"/>
        <v>0</v>
      </c>
      <c r="BM27" s="35"/>
      <c r="BN27" s="35"/>
      <c r="BO27" s="35">
        <f t="shared" si="20"/>
        <v>0</v>
      </c>
      <c r="BQ27" s="17"/>
      <c r="BR27" s="19"/>
      <c r="BS27" s="64"/>
      <c r="BT27" s="64"/>
    </row>
    <row r="28" spans="1:74" x14ac:dyDescent="0.25">
      <c r="A28" s="12">
        <v>23</v>
      </c>
      <c r="B28" s="63">
        <v>0</v>
      </c>
      <c r="C28" s="63">
        <v>33.299999999999997</v>
      </c>
      <c r="D28" s="54">
        <f t="shared" si="0"/>
        <v>33.299999999999997</v>
      </c>
      <c r="E28" s="14"/>
      <c r="F28" s="14"/>
      <c r="G28" s="35">
        <f t="shared" si="28"/>
        <v>0</v>
      </c>
      <c r="H28" s="62">
        <v>0</v>
      </c>
      <c r="I28" s="62">
        <v>33.299999999999997</v>
      </c>
      <c r="J28" s="54">
        <f t="shared" si="2"/>
        <v>33.299999999999997</v>
      </c>
      <c r="K28" s="14"/>
      <c r="L28" s="14"/>
      <c r="M28" s="35">
        <f t="shared" si="12"/>
        <v>0</v>
      </c>
      <c r="N28" s="63">
        <v>0</v>
      </c>
      <c r="O28" s="63">
        <v>0</v>
      </c>
      <c r="P28" s="54">
        <f t="shared" si="24"/>
        <v>0</v>
      </c>
      <c r="Q28" s="14">
        <v>0</v>
      </c>
      <c r="R28" s="14">
        <v>0</v>
      </c>
      <c r="S28" s="35">
        <f t="shared" si="13"/>
        <v>0</v>
      </c>
      <c r="T28" s="63">
        <v>0</v>
      </c>
      <c r="U28" s="63">
        <v>0</v>
      </c>
      <c r="V28" s="54">
        <f t="shared" si="4"/>
        <v>0</v>
      </c>
      <c r="W28" s="14"/>
      <c r="X28" s="14"/>
      <c r="Y28" s="35">
        <f>W28+X28</f>
        <v>0</v>
      </c>
      <c r="Z28" s="63"/>
      <c r="AA28" s="63"/>
      <c r="AB28" s="54">
        <f t="shared" si="5"/>
        <v>0</v>
      </c>
      <c r="AC28" s="14"/>
      <c r="AD28" s="14"/>
      <c r="AE28" s="14">
        <f t="shared" si="30"/>
        <v>0</v>
      </c>
      <c r="AF28" s="63">
        <v>558.97723199999996</v>
      </c>
      <c r="AG28" s="63">
        <v>4409.3280000000004</v>
      </c>
      <c r="AH28" s="53">
        <f t="shared" si="6"/>
        <v>4968.3052320000006</v>
      </c>
      <c r="AI28" s="61">
        <v>278.47908000000001</v>
      </c>
      <c r="AJ28" s="61">
        <v>4375.5524560000013</v>
      </c>
      <c r="AK28" s="101">
        <f t="shared" si="29"/>
        <v>4654.0315360000013</v>
      </c>
      <c r="AL28" s="63"/>
      <c r="AM28" s="63"/>
      <c r="AN28" s="54">
        <f t="shared" si="26"/>
        <v>0</v>
      </c>
      <c r="AO28" s="14"/>
      <c r="AP28" s="14"/>
      <c r="AQ28" s="35">
        <f t="shared" si="16"/>
        <v>0</v>
      </c>
      <c r="AR28" s="63">
        <v>183.744</v>
      </c>
      <c r="AS28" s="63">
        <v>373.82400000000001</v>
      </c>
      <c r="AT28" s="54">
        <f t="shared" si="25"/>
        <v>557.56799999999998</v>
      </c>
      <c r="AU28" s="14">
        <v>160.77600000000001</v>
      </c>
      <c r="AV28" s="14">
        <v>282.48</v>
      </c>
      <c r="AW28" s="71">
        <f t="shared" si="27"/>
        <v>443.25600000000003</v>
      </c>
      <c r="AX28" s="77">
        <v>0</v>
      </c>
      <c r="AY28" s="53">
        <v>356.5</v>
      </c>
      <c r="AZ28" s="78">
        <f t="shared" si="22"/>
        <v>356.5</v>
      </c>
      <c r="BA28" s="73">
        <v>0</v>
      </c>
      <c r="BB28" s="14">
        <v>251</v>
      </c>
      <c r="BC28" s="35">
        <f t="shared" si="17"/>
        <v>251</v>
      </c>
      <c r="BD28" s="53">
        <v>0</v>
      </c>
      <c r="BE28" s="53">
        <v>488</v>
      </c>
      <c r="BF28" s="53">
        <f t="shared" si="18"/>
        <v>488</v>
      </c>
      <c r="BG28" s="14">
        <v>0</v>
      </c>
      <c r="BH28" s="35">
        <v>427</v>
      </c>
      <c r="BI28" s="35">
        <f t="shared" si="11"/>
        <v>427</v>
      </c>
      <c r="BJ28" s="53"/>
      <c r="BK28" s="53"/>
      <c r="BL28" s="53">
        <f t="shared" si="19"/>
        <v>0</v>
      </c>
      <c r="BM28" s="35"/>
      <c r="BN28" s="35"/>
      <c r="BO28" s="35">
        <f t="shared" si="20"/>
        <v>0</v>
      </c>
      <c r="BQ28" s="17"/>
      <c r="BR28" s="19"/>
      <c r="BS28" s="64"/>
      <c r="BT28" s="64"/>
    </row>
    <row r="29" spans="1:74" x14ac:dyDescent="0.25">
      <c r="A29" s="12">
        <v>24</v>
      </c>
      <c r="B29" s="63">
        <v>0</v>
      </c>
      <c r="C29" s="63">
        <v>0</v>
      </c>
      <c r="D29" s="54">
        <f t="shared" si="0"/>
        <v>0</v>
      </c>
      <c r="E29" s="14"/>
      <c r="F29" s="14"/>
      <c r="G29" s="35">
        <f t="shared" si="28"/>
        <v>0</v>
      </c>
      <c r="H29" s="62">
        <v>0</v>
      </c>
      <c r="I29" s="62">
        <v>0</v>
      </c>
      <c r="J29" s="54">
        <f t="shared" si="2"/>
        <v>0</v>
      </c>
      <c r="K29" s="14"/>
      <c r="L29" s="14"/>
      <c r="M29" s="35">
        <f t="shared" si="12"/>
        <v>0</v>
      </c>
      <c r="N29" s="63">
        <v>0</v>
      </c>
      <c r="O29" s="63">
        <v>0</v>
      </c>
      <c r="P29" s="54">
        <f t="shared" si="24"/>
        <v>0</v>
      </c>
      <c r="Q29" s="14">
        <v>0</v>
      </c>
      <c r="R29" s="14">
        <v>0</v>
      </c>
      <c r="S29" s="35">
        <f t="shared" si="13"/>
        <v>0</v>
      </c>
      <c r="T29" s="63">
        <v>0</v>
      </c>
      <c r="U29" s="63">
        <v>0</v>
      </c>
      <c r="V29" s="54">
        <f t="shared" si="4"/>
        <v>0</v>
      </c>
      <c r="W29" s="14"/>
      <c r="X29" s="14"/>
      <c r="Y29" s="35">
        <f t="shared" si="14"/>
        <v>0</v>
      </c>
      <c r="Z29" s="63"/>
      <c r="AA29" s="63"/>
      <c r="AB29" s="54">
        <f>Z29+AA29</f>
        <v>0</v>
      </c>
      <c r="AC29" s="14"/>
      <c r="AD29" s="14"/>
      <c r="AE29" s="14">
        <f t="shared" si="30"/>
        <v>0</v>
      </c>
      <c r="AF29" s="63">
        <v>549.12</v>
      </c>
      <c r="AG29" s="63">
        <v>4539.7439999999997</v>
      </c>
      <c r="AH29" s="53">
        <f t="shared" si="6"/>
        <v>5088.8639999999996</v>
      </c>
      <c r="AI29" s="61">
        <v>377.34523199999995</v>
      </c>
      <c r="AJ29" s="61">
        <v>4370.8494720000008</v>
      </c>
      <c r="AK29" s="101">
        <f>AI29+AJ29</f>
        <v>4748.1947040000005</v>
      </c>
      <c r="AL29" s="63"/>
      <c r="AM29" s="63"/>
      <c r="AN29" s="54">
        <f t="shared" si="26"/>
        <v>0</v>
      </c>
      <c r="AO29" s="14"/>
      <c r="AP29" s="14"/>
      <c r="AQ29" s="35">
        <f t="shared" si="16"/>
        <v>0</v>
      </c>
      <c r="AR29" s="63">
        <v>131.47200000000001</v>
      </c>
      <c r="AS29" s="63">
        <v>364.84800000000001</v>
      </c>
      <c r="AT29" s="54">
        <f t="shared" si="25"/>
        <v>496.32000000000005</v>
      </c>
      <c r="AU29" s="14">
        <v>207.24</v>
      </c>
      <c r="AV29" s="14">
        <v>378.57600000000002</v>
      </c>
      <c r="AW29" s="71">
        <f t="shared" si="27"/>
        <v>585.81600000000003</v>
      </c>
      <c r="AX29" s="77">
        <v>0</v>
      </c>
      <c r="AY29" s="53">
        <v>419.75</v>
      </c>
      <c r="AZ29" s="78">
        <f t="shared" si="22"/>
        <v>419.75</v>
      </c>
      <c r="BA29" s="73">
        <v>0</v>
      </c>
      <c r="BB29" s="14">
        <v>154</v>
      </c>
      <c r="BC29" s="35">
        <f t="shared" si="17"/>
        <v>154</v>
      </c>
      <c r="BD29" s="53">
        <v>0</v>
      </c>
      <c r="BE29" s="53">
        <v>183</v>
      </c>
      <c r="BF29" s="53">
        <f t="shared" si="18"/>
        <v>183</v>
      </c>
      <c r="BG29" s="14">
        <v>0</v>
      </c>
      <c r="BH29" s="35">
        <v>457.5</v>
      </c>
      <c r="BI29" s="35">
        <f t="shared" si="11"/>
        <v>457.5</v>
      </c>
      <c r="BJ29" s="53"/>
      <c r="BK29" s="53"/>
      <c r="BL29" s="53">
        <f t="shared" si="19"/>
        <v>0</v>
      </c>
      <c r="BM29" s="35"/>
      <c r="BN29" s="35"/>
      <c r="BO29" s="35">
        <f t="shared" si="20"/>
        <v>0</v>
      </c>
      <c r="BQ29" s="17"/>
      <c r="BR29" s="19"/>
      <c r="BS29" s="64"/>
      <c r="BT29" s="64"/>
    </row>
    <row r="30" spans="1:74" x14ac:dyDescent="0.25">
      <c r="A30" s="12">
        <v>25</v>
      </c>
      <c r="B30" s="63">
        <v>0</v>
      </c>
      <c r="C30" s="63">
        <v>0</v>
      </c>
      <c r="D30" s="54">
        <f t="shared" si="0"/>
        <v>0</v>
      </c>
      <c r="E30" s="14"/>
      <c r="F30" s="14"/>
      <c r="G30" s="35">
        <f t="shared" si="28"/>
        <v>0</v>
      </c>
      <c r="H30" s="63">
        <v>0</v>
      </c>
      <c r="I30" s="63">
        <v>0</v>
      </c>
      <c r="J30" s="54">
        <f t="shared" si="2"/>
        <v>0</v>
      </c>
      <c r="K30" s="14"/>
      <c r="L30" s="14"/>
      <c r="M30" s="35">
        <f t="shared" si="12"/>
        <v>0</v>
      </c>
      <c r="N30" s="63">
        <v>0</v>
      </c>
      <c r="O30" s="63">
        <v>0</v>
      </c>
      <c r="P30" s="54">
        <f t="shared" si="24"/>
        <v>0</v>
      </c>
      <c r="Q30" s="14">
        <v>0</v>
      </c>
      <c r="R30" s="14">
        <v>1.4999999999999999E-2</v>
      </c>
      <c r="S30" s="35">
        <f t="shared" ref="S30:S31" si="31">Q30+R30</f>
        <v>1.4999999999999999E-2</v>
      </c>
      <c r="T30" s="63">
        <v>36.63000000000001</v>
      </c>
      <c r="U30" s="63">
        <v>329.67</v>
      </c>
      <c r="V30" s="54">
        <f t="shared" si="4"/>
        <v>366.3</v>
      </c>
      <c r="W30" s="14"/>
      <c r="X30" s="14"/>
      <c r="Y30" s="35">
        <f t="shared" si="14"/>
        <v>0</v>
      </c>
      <c r="Z30" s="63"/>
      <c r="AA30" s="63"/>
      <c r="AB30" s="54">
        <f t="shared" ref="AB30:AB57" si="32">Z30+AA30</f>
        <v>0</v>
      </c>
      <c r="AC30" s="14"/>
      <c r="AD30" s="14"/>
      <c r="AE30" s="14">
        <f t="shared" si="30"/>
        <v>0</v>
      </c>
      <c r="AF30" s="63">
        <v>284.85599999999999</v>
      </c>
      <c r="AG30" s="63">
        <v>4541.8560000000007</v>
      </c>
      <c r="AH30" s="53">
        <f t="shared" si="6"/>
        <v>4826.7120000000004</v>
      </c>
      <c r="AI30" s="61">
        <v>460.73121600000007</v>
      </c>
      <c r="AJ30" s="61">
        <v>4792.1204320000006</v>
      </c>
      <c r="AK30" s="101">
        <f t="shared" si="29"/>
        <v>5252.8516480000008</v>
      </c>
      <c r="AL30" s="63"/>
      <c r="AM30" s="63"/>
      <c r="AN30" s="54">
        <f t="shared" si="26"/>
        <v>0</v>
      </c>
      <c r="AO30" s="14"/>
      <c r="AP30" s="14"/>
      <c r="AQ30" s="35">
        <f t="shared" si="16"/>
        <v>0</v>
      </c>
      <c r="AR30" s="63">
        <v>123.288</v>
      </c>
      <c r="AS30" s="63">
        <v>329.73599999999999</v>
      </c>
      <c r="AT30" s="54">
        <f t="shared" si="25"/>
        <v>453.024</v>
      </c>
      <c r="AU30" s="14">
        <v>139.91999999999999</v>
      </c>
      <c r="AV30" s="14">
        <v>369.6</v>
      </c>
      <c r="AW30" s="71">
        <f t="shared" si="27"/>
        <v>509.52</v>
      </c>
      <c r="AX30" s="77">
        <v>0</v>
      </c>
      <c r="AY30" s="53">
        <v>460</v>
      </c>
      <c r="AZ30" s="78">
        <f t="shared" si="22"/>
        <v>460</v>
      </c>
      <c r="BA30" s="73">
        <v>0</v>
      </c>
      <c r="BB30" s="35">
        <v>214</v>
      </c>
      <c r="BC30" s="35">
        <f t="shared" si="17"/>
        <v>214</v>
      </c>
      <c r="BD30" s="53">
        <v>0</v>
      </c>
      <c r="BE30" s="53">
        <v>183</v>
      </c>
      <c r="BF30" s="53">
        <f t="shared" si="18"/>
        <v>183</v>
      </c>
      <c r="BG30" s="14">
        <v>0</v>
      </c>
      <c r="BH30" s="35">
        <v>445.25</v>
      </c>
      <c r="BI30" s="35">
        <f t="shared" si="11"/>
        <v>445.25</v>
      </c>
      <c r="BJ30" s="53"/>
      <c r="BK30" s="53"/>
      <c r="BL30" s="53">
        <f t="shared" si="19"/>
        <v>0</v>
      </c>
      <c r="BM30" s="35"/>
      <c r="BN30" s="35"/>
      <c r="BO30" s="35">
        <f t="shared" si="20"/>
        <v>0</v>
      </c>
      <c r="BQ30" s="17"/>
      <c r="BR30" s="19"/>
      <c r="BS30" s="64"/>
      <c r="BT30" s="64"/>
    </row>
    <row r="31" spans="1:74" x14ac:dyDescent="0.25">
      <c r="A31" s="12">
        <v>26</v>
      </c>
      <c r="B31" s="63"/>
      <c r="C31" s="63"/>
      <c r="D31" s="54">
        <f t="shared" si="0"/>
        <v>0</v>
      </c>
      <c r="E31" s="14"/>
      <c r="F31" s="14"/>
      <c r="G31" s="35">
        <f t="shared" si="28"/>
        <v>0</v>
      </c>
      <c r="H31" s="63"/>
      <c r="I31" s="63"/>
      <c r="J31" s="54">
        <f t="shared" si="2"/>
        <v>0</v>
      </c>
      <c r="K31" s="14"/>
      <c r="L31" s="14"/>
      <c r="M31" s="35">
        <f t="shared" si="12"/>
        <v>0</v>
      </c>
      <c r="N31" s="63">
        <v>0</v>
      </c>
      <c r="O31" s="63">
        <v>0</v>
      </c>
      <c r="P31" s="54">
        <f>N31+O31</f>
        <v>0</v>
      </c>
      <c r="Q31" s="14">
        <v>0</v>
      </c>
      <c r="R31" s="14">
        <v>0</v>
      </c>
      <c r="S31" s="35">
        <f t="shared" si="31"/>
        <v>0</v>
      </c>
      <c r="T31" s="63">
        <v>31.35</v>
      </c>
      <c r="U31" s="63">
        <v>282.15000000000003</v>
      </c>
      <c r="V31" s="54">
        <f t="shared" si="4"/>
        <v>313.50000000000006</v>
      </c>
      <c r="W31" s="14"/>
      <c r="X31" s="14"/>
      <c r="Y31" s="35">
        <f t="shared" si="14"/>
        <v>0</v>
      </c>
      <c r="Z31" s="63"/>
      <c r="AA31" s="63"/>
      <c r="AB31" s="54">
        <f t="shared" si="32"/>
        <v>0</v>
      </c>
      <c r="AC31" s="14"/>
      <c r="AD31" s="14"/>
      <c r="AE31" s="14">
        <f t="shared" si="30"/>
        <v>0</v>
      </c>
      <c r="AF31" s="63">
        <v>227.17464000000001</v>
      </c>
      <c r="AG31" s="63">
        <v>4796.0880000000006</v>
      </c>
      <c r="AH31" s="53">
        <f t="shared" si="6"/>
        <v>5023.2626400000008</v>
      </c>
      <c r="AI31" s="61">
        <v>428.22542399999998</v>
      </c>
      <c r="AJ31" s="61">
        <v>4485.097584000001</v>
      </c>
      <c r="AK31" s="101">
        <f t="shared" si="29"/>
        <v>4913.3230080000012</v>
      </c>
      <c r="AL31" s="63"/>
      <c r="AM31" s="63"/>
      <c r="AN31" s="54">
        <f t="shared" si="26"/>
        <v>0</v>
      </c>
      <c r="AO31" s="14"/>
      <c r="AP31" s="14"/>
      <c r="AQ31" s="35">
        <f t="shared" si="16"/>
        <v>0</v>
      </c>
      <c r="AR31" s="63">
        <v>157.34399999999999</v>
      </c>
      <c r="AS31" s="63">
        <v>338.18400000000003</v>
      </c>
      <c r="AT31" s="54">
        <f t="shared" si="25"/>
        <v>495.52800000000002</v>
      </c>
      <c r="AU31" s="61">
        <v>39.335999999999999</v>
      </c>
      <c r="AV31" s="14">
        <v>26.4</v>
      </c>
      <c r="AW31" s="71">
        <f t="shared" si="27"/>
        <v>65.73599999999999</v>
      </c>
      <c r="AX31" s="77">
        <v>0</v>
      </c>
      <c r="AY31" s="53">
        <v>477.25</v>
      </c>
      <c r="AZ31" s="78">
        <f t="shared" si="22"/>
        <v>477.25</v>
      </c>
      <c r="BA31" s="73"/>
      <c r="BB31" s="35"/>
      <c r="BC31" s="35">
        <f t="shared" si="17"/>
        <v>0</v>
      </c>
      <c r="BD31" s="53">
        <v>0</v>
      </c>
      <c r="BE31" s="53">
        <v>183</v>
      </c>
      <c r="BF31" s="53">
        <f t="shared" si="18"/>
        <v>183</v>
      </c>
      <c r="BG31" s="14">
        <v>0</v>
      </c>
      <c r="BH31" s="35">
        <v>112.5</v>
      </c>
      <c r="BI31" s="35">
        <f t="shared" si="11"/>
        <v>112.5</v>
      </c>
      <c r="BJ31" s="53"/>
      <c r="BK31" s="53"/>
      <c r="BL31" s="53">
        <f t="shared" si="19"/>
        <v>0</v>
      </c>
      <c r="BM31" s="35"/>
      <c r="BN31" s="35"/>
      <c r="BO31" s="35">
        <f t="shared" si="20"/>
        <v>0</v>
      </c>
      <c r="BQ31" s="17"/>
      <c r="BR31" s="19"/>
      <c r="BS31" s="64"/>
      <c r="BT31" s="64"/>
    </row>
    <row r="32" spans="1:74" x14ac:dyDescent="0.25">
      <c r="A32" s="12">
        <v>27</v>
      </c>
      <c r="B32" s="63"/>
      <c r="C32" s="63"/>
      <c r="D32" s="54">
        <f t="shared" si="0"/>
        <v>0</v>
      </c>
      <c r="E32" s="14"/>
      <c r="F32" s="14"/>
      <c r="G32" s="35">
        <f t="shared" si="28"/>
        <v>0</v>
      </c>
      <c r="H32" s="63"/>
      <c r="I32" s="63"/>
      <c r="J32" s="54">
        <f t="shared" si="2"/>
        <v>0</v>
      </c>
      <c r="K32" s="14"/>
      <c r="L32" s="14"/>
      <c r="M32" s="35">
        <f t="shared" si="12"/>
        <v>0</v>
      </c>
      <c r="N32" s="63">
        <v>0</v>
      </c>
      <c r="O32" s="63">
        <v>7.0000000000000007E-2</v>
      </c>
      <c r="P32" s="54">
        <f t="shared" si="24"/>
        <v>7.0000000000000007E-2</v>
      </c>
      <c r="Q32" s="14">
        <v>0</v>
      </c>
      <c r="R32" s="14">
        <v>4.5750000000000002</v>
      </c>
      <c r="S32" s="35">
        <f>Q32+R32</f>
        <v>4.5750000000000002</v>
      </c>
      <c r="T32" s="63">
        <v>34.320000000000007</v>
      </c>
      <c r="U32" s="63">
        <v>308.88000000000005</v>
      </c>
      <c r="V32" s="54">
        <f t="shared" si="4"/>
        <v>343.20000000000005</v>
      </c>
      <c r="W32" s="14"/>
      <c r="X32" s="14"/>
      <c r="Y32" s="35">
        <f t="shared" si="14"/>
        <v>0</v>
      </c>
      <c r="Z32" s="63"/>
      <c r="AA32" s="63"/>
      <c r="AB32" s="54">
        <f t="shared" ref="AB32:AB39" si="33">Z32+AA32</f>
        <v>0</v>
      </c>
      <c r="AC32" s="14"/>
      <c r="AD32" s="14"/>
      <c r="AE32" s="14">
        <f t="shared" si="30"/>
        <v>0</v>
      </c>
      <c r="AF32" s="63">
        <v>322.08</v>
      </c>
      <c r="AG32" s="63">
        <v>4627.1280000000006</v>
      </c>
      <c r="AH32" s="53">
        <f t="shared" si="6"/>
        <v>4949.2080000000005</v>
      </c>
      <c r="AI32" s="14">
        <v>203.28</v>
      </c>
      <c r="AJ32" s="14">
        <v>4616.7290399999993</v>
      </c>
      <c r="AK32" s="101">
        <f t="shared" si="29"/>
        <v>4820.009039999999</v>
      </c>
      <c r="AL32" s="63"/>
      <c r="AM32" s="63"/>
      <c r="AN32" s="54">
        <f t="shared" si="26"/>
        <v>0</v>
      </c>
      <c r="AO32" s="14"/>
      <c r="AP32" s="14"/>
      <c r="AQ32" s="35">
        <f t="shared" si="16"/>
        <v>0</v>
      </c>
      <c r="AR32" s="63">
        <v>238.92</v>
      </c>
      <c r="AS32" s="63">
        <v>346.36799999999999</v>
      </c>
      <c r="AT32" s="54">
        <f t="shared" si="25"/>
        <v>585.28800000000001</v>
      </c>
      <c r="AU32" s="61">
        <v>227.04</v>
      </c>
      <c r="AV32" s="14">
        <v>367.75200000000001</v>
      </c>
      <c r="AW32" s="71">
        <f t="shared" si="27"/>
        <v>594.79200000000003</v>
      </c>
      <c r="AX32" s="77">
        <v>0</v>
      </c>
      <c r="AY32" s="53">
        <v>506</v>
      </c>
      <c r="AZ32" s="78">
        <f t="shared" si="22"/>
        <v>506</v>
      </c>
      <c r="BA32" s="73"/>
      <c r="BB32" s="35"/>
      <c r="BC32" s="35">
        <f t="shared" si="17"/>
        <v>0</v>
      </c>
      <c r="BD32" s="53">
        <v>0</v>
      </c>
      <c r="BE32" s="53">
        <v>85.25</v>
      </c>
      <c r="BF32" s="53">
        <f t="shared" si="18"/>
        <v>85.25</v>
      </c>
      <c r="BG32" s="14">
        <v>0</v>
      </c>
      <c r="BH32" s="35">
        <v>73.25</v>
      </c>
      <c r="BI32" s="35">
        <f t="shared" si="11"/>
        <v>73.25</v>
      </c>
      <c r="BJ32" s="53"/>
      <c r="BK32" s="53"/>
      <c r="BL32" s="53">
        <f t="shared" si="19"/>
        <v>0</v>
      </c>
      <c r="BM32" s="35"/>
      <c r="BN32" s="35"/>
      <c r="BO32" s="35">
        <f t="shared" si="20"/>
        <v>0</v>
      </c>
      <c r="BR32" s="19"/>
      <c r="BS32" s="64"/>
      <c r="BT32" s="64"/>
    </row>
    <row r="33" spans="1:72" x14ac:dyDescent="0.25">
      <c r="A33" s="12">
        <v>28</v>
      </c>
      <c r="B33" s="63"/>
      <c r="C33" s="63"/>
      <c r="D33" s="54">
        <f t="shared" si="0"/>
        <v>0</v>
      </c>
      <c r="E33" s="14"/>
      <c r="F33" s="14"/>
      <c r="G33" s="35">
        <f t="shared" si="28"/>
        <v>0</v>
      </c>
      <c r="H33" s="63"/>
      <c r="I33" s="63"/>
      <c r="J33" s="54">
        <f t="shared" si="2"/>
        <v>0</v>
      </c>
      <c r="K33" s="14"/>
      <c r="L33" s="14"/>
      <c r="M33" s="35">
        <f t="shared" si="12"/>
        <v>0</v>
      </c>
      <c r="N33" s="63">
        <v>0</v>
      </c>
      <c r="O33" s="63">
        <v>2.75E-2</v>
      </c>
      <c r="P33" s="54">
        <f t="shared" si="24"/>
        <v>2.75E-2</v>
      </c>
      <c r="Q33" s="14">
        <v>0</v>
      </c>
      <c r="R33" s="14">
        <v>2.75E-2</v>
      </c>
      <c r="S33" s="35">
        <f>Q33+R33</f>
        <v>2.75E-2</v>
      </c>
      <c r="T33" s="63">
        <v>44.77000000000001</v>
      </c>
      <c r="U33" s="63">
        <v>402.93000000000006</v>
      </c>
      <c r="V33" s="54">
        <f t="shared" si="4"/>
        <v>447.70000000000005</v>
      </c>
      <c r="W33" s="14"/>
      <c r="X33" s="14"/>
      <c r="Y33" s="35">
        <f t="shared" si="14"/>
        <v>0</v>
      </c>
      <c r="Z33" s="63"/>
      <c r="AA33" s="63"/>
      <c r="AB33" s="54">
        <f t="shared" si="33"/>
        <v>0</v>
      </c>
      <c r="AC33" s="14"/>
      <c r="AD33" s="14"/>
      <c r="AE33" s="14">
        <f t="shared" si="30"/>
        <v>0</v>
      </c>
      <c r="AF33" s="63">
        <v>303.60000000000002</v>
      </c>
      <c r="AG33" s="54">
        <v>4832.7839999999997</v>
      </c>
      <c r="AH33" s="53">
        <f t="shared" si="6"/>
        <v>5136.384</v>
      </c>
      <c r="AI33" s="14">
        <v>260.43547199999995</v>
      </c>
      <c r="AJ33" s="14">
        <v>4108.3447679999999</v>
      </c>
      <c r="AK33" s="101">
        <f t="shared" si="29"/>
        <v>4368.78024</v>
      </c>
      <c r="AL33" s="63"/>
      <c r="AM33" s="63"/>
      <c r="AN33" s="54">
        <f t="shared" si="26"/>
        <v>0</v>
      </c>
      <c r="AO33" s="14"/>
      <c r="AP33" s="14"/>
      <c r="AQ33" s="35">
        <f t="shared" si="16"/>
        <v>0</v>
      </c>
      <c r="AR33" s="63">
        <v>229.416</v>
      </c>
      <c r="AS33" s="63">
        <v>227.304</v>
      </c>
      <c r="AT33" s="54">
        <f t="shared" si="25"/>
        <v>456.72</v>
      </c>
      <c r="AU33" s="61">
        <v>217.00800000000001</v>
      </c>
      <c r="AV33" s="14">
        <v>386.76</v>
      </c>
      <c r="AW33" s="71">
        <f t="shared" si="27"/>
        <v>603.76800000000003</v>
      </c>
      <c r="AX33" s="77">
        <v>0</v>
      </c>
      <c r="AY33" s="53">
        <v>557.75</v>
      </c>
      <c r="AZ33" s="78">
        <f t="shared" si="22"/>
        <v>557.75</v>
      </c>
      <c r="BA33" s="73"/>
      <c r="BB33" s="35"/>
      <c r="BC33" s="35">
        <f t="shared" si="17"/>
        <v>0</v>
      </c>
      <c r="BD33" s="53">
        <v>0</v>
      </c>
      <c r="BE33" s="53">
        <v>85.25</v>
      </c>
      <c r="BF33" s="53">
        <f t="shared" si="18"/>
        <v>85.25</v>
      </c>
      <c r="BG33" s="14">
        <v>0</v>
      </c>
      <c r="BH33" s="35">
        <v>85.5</v>
      </c>
      <c r="BI33" s="35">
        <f t="shared" si="11"/>
        <v>85.5</v>
      </c>
      <c r="BJ33" s="53"/>
      <c r="BK33" s="53"/>
      <c r="BL33" s="53">
        <f t="shared" si="19"/>
        <v>0</v>
      </c>
      <c r="BM33" s="35"/>
      <c r="BN33" s="35"/>
      <c r="BO33" s="35">
        <f t="shared" si="20"/>
        <v>0</v>
      </c>
      <c r="BR33" s="19"/>
      <c r="BS33" s="64"/>
      <c r="BT33" s="64"/>
    </row>
    <row r="34" spans="1:72" x14ac:dyDescent="0.25">
      <c r="A34" s="12">
        <v>29</v>
      </c>
      <c r="B34" s="63"/>
      <c r="C34" s="63"/>
      <c r="D34" s="54">
        <f t="shared" si="0"/>
        <v>0</v>
      </c>
      <c r="E34" s="14"/>
      <c r="F34" s="14"/>
      <c r="G34" s="35">
        <f t="shared" si="28"/>
        <v>0</v>
      </c>
      <c r="H34" s="63"/>
      <c r="I34" s="63"/>
      <c r="J34" s="54">
        <f t="shared" si="2"/>
        <v>0</v>
      </c>
      <c r="K34" s="14"/>
      <c r="L34" s="14"/>
      <c r="M34" s="35">
        <f t="shared" si="12"/>
        <v>0</v>
      </c>
      <c r="N34" s="63">
        <v>0</v>
      </c>
      <c r="O34" s="63">
        <v>0</v>
      </c>
      <c r="P34" s="54">
        <f t="shared" si="24"/>
        <v>0</v>
      </c>
      <c r="Q34" s="14">
        <v>0</v>
      </c>
      <c r="R34" s="14">
        <v>0</v>
      </c>
      <c r="S34" s="35">
        <f t="shared" si="13"/>
        <v>0</v>
      </c>
      <c r="T34" s="63">
        <v>39.49</v>
      </c>
      <c r="U34" s="63">
        <v>355.41000000000008</v>
      </c>
      <c r="V34" s="54">
        <f t="shared" si="4"/>
        <v>394.90000000000009</v>
      </c>
      <c r="W34" s="14"/>
      <c r="X34" s="14"/>
      <c r="Y34" s="35">
        <f t="shared" si="14"/>
        <v>0</v>
      </c>
      <c r="Z34" s="63"/>
      <c r="AA34" s="63"/>
      <c r="AB34" s="54">
        <f t="shared" si="33"/>
        <v>0</v>
      </c>
      <c r="AC34" s="14"/>
      <c r="AD34" s="14"/>
      <c r="AE34" s="14">
        <f t="shared" si="30"/>
        <v>0</v>
      </c>
      <c r="AF34" s="63">
        <v>300.95999999999998</v>
      </c>
      <c r="AG34" s="54">
        <v>4394.808</v>
      </c>
      <c r="AH34" s="53">
        <f t="shared" si="6"/>
        <v>4695.768</v>
      </c>
      <c r="AI34" s="14">
        <v>211.41859199999996</v>
      </c>
      <c r="AJ34" s="14">
        <v>4588.737782480167</v>
      </c>
      <c r="AK34" s="101">
        <f t="shared" si="29"/>
        <v>4800.156374480167</v>
      </c>
      <c r="AL34" s="63"/>
      <c r="AM34" s="63"/>
      <c r="AN34" s="54">
        <f t="shared" si="26"/>
        <v>0</v>
      </c>
      <c r="AO34" s="14"/>
      <c r="AP34" s="14"/>
      <c r="AQ34" s="35">
        <f t="shared" si="16"/>
        <v>0</v>
      </c>
      <c r="AR34" s="63">
        <v>254.76</v>
      </c>
      <c r="AS34" s="63">
        <v>325.77600000000001</v>
      </c>
      <c r="AT34" s="54">
        <f t="shared" si="25"/>
        <v>580.53600000000006</v>
      </c>
      <c r="AU34" s="61">
        <v>91.08</v>
      </c>
      <c r="AV34" s="14">
        <v>133.84800000000001</v>
      </c>
      <c r="AW34" s="71">
        <f t="shared" si="27"/>
        <v>224.928</v>
      </c>
      <c r="AX34" s="77">
        <v>0</v>
      </c>
      <c r="AY34" s="53">
        <v>465.75</v>
      </c>
      <c r="AZ34" s="78">
        <v>465.75</v>
      </c>
      <c r="BA34" s="73"/>
      <c r="BB34" s="35"/>
      <c r="BC34" s="35">
        <f t="shared" si="17"/>
        <v>0</v>
      </c>
      <c r="BD34" s="53">
        <v>0</v>
      </c>
      <c r="BE34" s="53">
        <v>85.25</v>
      </c>
      <c r="BF34" s="53">
        <f t="shared" ref="BF16:BF37" si="34">SUM(BD34:BE34)</f>
        <v>85.25</v>
      </c>
      <c r="BG34" s="14">
        <v>0</v>
      </c>
      <c r="BH34" s="35">
        <v>91.5</v>
      </c>
      <c r="BI34" s="35">
        <f t="shared" ref="BI34:BI48" si="35">BG34+BH34</f>
        <v>91.5</v>
      </c>
      <c r="BJ34" s="53"/>
      <c r="BK34" s="53"/>
      <c r="BL34" s="53">
        <f t="shared" si="19"/>
        <v>0</v>
      </c>
      <c r="BM34" s="35"/>
      <c r="BN34" s="35"/>
      <c r="BO34" s="35">
        <f t="shared" si="20"/>
        <v>0</v>
      </c>
      <c r="BS34" s="64"/>
      <c r="BT34" s="64"/>
    </row>
    <row r="35" spans="1:72" x14ac:dyDescent="0.25">
      <c r="A35" s="12">
        <v>30</v>
      </c>
      <c r="B35" s="63"/>
      <c r="C35" s="63"/>
      <c r="D35" s="54">
        <f t="shared" si="0"/>
        <v>0</v>
      </c>
      <c r="E35" s="14"/>
      <c r="F35" s="14"/>
      <c r="G35" s="35">
        <f t="shared" si="28"/>
        <v>0</v>
      </c>
      <c r="H35" s="63"/>
      <c r="I35" s="63"/>
      <c r="J35" s="54">
        <f t="shared" si="2"/>
        <v>0</v>
      </c>
      <c r="K35" s="14"/>
      <c r="L35" s="14"/>
      <c r="M35" s="35">
        <f t="shared" si="12"/>
        <v>0</v>
      </c>
      <c r="N35" s="63">
        <v>0</v>
      </c>
      <c r="O35" s="63">
        <v>0</v>
      </c>
      <c r="P35" s="54">
        <f t="shared" si="24"/>
        <v>0</v>
      </c>
      <c r="Q35" s="14">
        <v>0</v>
      </c>
      <c r="R35" s="14">
        <v>6</v>
      </c>
      <c r="S35" s="35">
        <f>Q35+R35</f>
        <v>6</v>
      </c>
      <c r="T35" s="63">
        <v>49.390000000000008</v>
      </c>
      <c r="U35" s="63">
        <v>444.51000000000005</v>
      </c>
      <c r="V35" s="54">
        <f t="shared" si="4"/>
        <v>493.90000000000003</v>
      </c>
      <c r="W35" s="105"/>
      <c r="X35" s="106"/>
      <c r="Y35" s="35">
        <f t="shared" si="14"/>
        <v>0</v>
      </c>
      <c r="Z35" s="63"/>
      <c r="AA35" s="63"/>
      <c r="AB35" s="54">
        <f t="shared" si="33"/>
        <v>0</v>
      </c>
      <c r="AC35" s="14"/>
      <c r="AD35" s="14"/>
      <c r="AE35" s="14">
        <f t="shared" si="30"/>
        <v>0</v>
      </c>
      <c r="AF35" s="63">
        <v>250.8</v>
      </c>
      <c r="AG35" s="54">
        <v>4147.1760000000004</v>
      </c>
      <c r="AH35" s="53">
        <f t="shared" si="6"/>
        <v>4397.9760000000006</v>
      </c>
      <c r="AI35" s="106">
        <v>265.49899200000004</v>
      </c>
      <c r="AJ35" s="106">
        <v>4169.3641440000001</v>
      </c>
      <c r="AK35" s="101">
        <f t="shared" si="29"/>
        <v>4434.8631359999999</v>
      </c>
      <c r="AL35" s="63"/>
      <c r="AM35" s="63"/>
      <c r="AN35" s="54">
        <f t="shared" si="26"/>
        <v>0</v>
      </c>
      <c r="AO35" s="14"/>
      <c r="AP35" s="14"/>
      <c r="AQ35" s="35">
        <f t="shared" si="16"/>
        <v>0</v>
      </c>
      <c r="AR35" s="63">
        <v>184.536</v>
      </c>
      <c r="AS35" s="63">
        <v>235.488</v>
      </c>
      <c r="AT35" s="54">
        <f t="shared" si="25"/>
        <v>420.024</v>
      </c>
      <c r="AU35" s="166">
        <v>184.536</v>
      </c>
      <c r="AV35" s="106">
        <v>235.488</v>
      </c>
      <c r="AW35" s="71">
        <f t="shared" si="27"/>
        <v>420.024</v>
      </c>
      <c r="AX35" s="77">
        <v>0</v>
      </c>
      <c r="AY35" s="53">
        <v>546.25</v>
      </c>
      <c r="AZ35" s="78">
        <v>546.25</v>
      </c>
      <c r="BA35" s="73"/>
      <c r="BB35" s="35"/>
      <c r="BC35" s="35">
        <f t="shared" si="17"/>
        <v>0</v>
      </c>
      <c r="BD35" s="53">
        <v>0</v>
      </c>
      <c r="BE35" s="53">
        <v>25</v>
      </c>
      <c r="BF35" s="53">
        <f t="shared" si="34"/>
        <v>25</v>
      </c>
      <c r="BG35" s="35"/>
      <c r="BH35" s="35"/>
      <c r="BI35" s="35">
        <f t="shared" si="35"/>
        <v>0</v>
      </c>
      <c r="BJ35" s="53"/>
      <c r="BK35" s="53"/>
      <c r="BL35" s="53">
        <f t="shared" si="19"/>
        <v>0</v>
      </c>
      <c r="BM35" s="35"/>
      <c r="BN35" s="35"/>
      <c r="BO35" s="35">
        <f t="shared" si="20"/>
        <v>0</v>
      </c>
      <c r="BS35" s="64"/>
      <c r="BT35" s="64"/>
    </row>
    <row r="36" spans="1:72" x14ac:dyDescent="0.25">
      <c r="A36" s="12">
        <v>31</v>
      </c>
      <c r="B36" s="63"/>
      <c r="C36" s="63"/>
      <c r="D36" s="54">
        <f t="shared" si="0"/>
        <v>0</v>
      </c>
      <c r="E36" s="14"/>
      <c r="F36" s="14"/>
      <c r="G36" s="35">
        <f t="shared" si="28"/>
        <v>0</v>
      </c>
      <c r="H36" s="63"/>
      <c r="I36" s="63"/>
      <c r="J36" s="54">
        <f t="shared" si="2"/>
        <v>0</v>
      </c>
      <c r="K36" s="14"/>
      <c r="L36" s="14"/>
      <c r="M36" s="35">
        <f t="shared" si="12"/>
        <v>0</v>
      </c>
      <c r="N36" s="63">
        <v>0</v>
      </c>
      <c r="O36" s="63">
        <v>0</v>
      </c>
      <c r="P36" s="54">
        <f t="shared" si="24"/>
        <v>0</v>
      </c>
      <c r="Q36" s="14">
        <v>0</v>
      </c>
      <c r="R36" s="14">
        <v>0</v>
      </c>
      <c r="S36" s="35">
        <f>Q36+R36</f>
        <v>0</v>
      </c>
      <c r="T36" s="63">
        <v>48.730000000000011</v>
      </c>
      <c r="U36" s="63">
        <v>438.57000000000005</v>
      </c>
      <c r="V36" s="54">
        <f t="shared" si="4"/>
        <v>487.30000000000007</v>
      </c>
      <c r="W36" s="14"/>
      <c r="X36" s="14"/>
      <c r="Y36" s="35">
        <f>W36+X36</f>
        <v>0</v>
      </c>
      <c r="Z36" s="63"/>
      <c r="AA36" s="63"/>
      <c r="AB36" s="54">
        <f t="shared" si="33"/>
        <v>0</v>
      </c>
      <c r="AC36" s="14"/>
      <c r="AD36" s="14"/>
      <c r="AE36" s="14">
        <f t="shared" si="30"/>
        <v>0</v>
      </c>
      <c r="AF36" s="63">
        <v>208.56</v>
      </c>
      <c r="AG36" s="54">
        <v>3766</v>
      </c>
      <c r="AH36" s="53">
        <f t="shared" si="6"/>
        <v>3974.56</v>
      </c>
      <c r="AI36" s="14">
        <v>172.28692799999999</v>
      </c>
      <c r="AJ36" s="14">
        <v>4002.7563839999998</v>
      </c>
      <c r="AK36" s="101">
        <f t="shared" si="29"/>
        <v>4175.0433119999998</v>
      </c>
      <c r="AL36" s="63"/>
      <c r="AM36" s="63"/>
      <c r="AN36" s="54">
        <f t="shared" ref="AN36:AN57" si="36">AL36+AM36</f>
        <v>0</v>
      </c>
      <c r="AO36" s="14"/>
      <c r="AP36" s="14"/>
      <c r="AQ36" s="35">
        <f t="shared" ref="AQ36:AQ57" si="37">SUM(AO36:AP36)</f>
        <v>0</v>
      </c>
      <c r="AR36" s="66">
        <v>184.27199999999999</v>
      </c>
      <c r="AS36" s="66">
        <v>293.56799999999998</v>
      </c>
      <c r="AT36" s="54">
        <f t="shared" si="25"/>
        <v>477.84</v>
      </c>
      <c r="AU36" s="61"/>
      <c r="AV36" s="14"/>
      <c r="AW36" s="71">
        <f t="shared" si="27"/>
        <v>0</v>
      </c>
      <c r="AX36" s="77">
        <v>0</v>
      </c>
      <c r="AY36" s="53">
        <v>442.75</v>
      </c>
      <c r="AZ36" s="78">
        <v>442.75</v>
      </c>
      <c r="BA36" s="73"/>
      <c r="BB36" s="35"/>
      <c r="BC36" s="35">
        <f t="shared" si="17"/>
        <v>0</v>
      </c>
      <c r="BD36" s="53">
        <v>0</v>
      </c>
      <c r="BE36" s="53">
        <v>25</v>
      </c>
      <c r="BF36" s="53">
        <f t="shared" si="34"/>
        <v>25</v>
      </c>
      <c r="BG36" s="35"/>
      <c r="BH36" s="35"/>
      <c r="BI36" s="35">
        <f t="shared" si="35"/>
        <v>0</v>
      </c>
      <c r="BJ36" s="53"/>
      <c r="BK36" s="53"/>
      <c r="BL36" s="53">
        <f t="shared" si="19"/>
        <v>0</v>
      </c>
      <c r="BM36" s="35"/>
      <c r="BN36" s="35"/>
      <c r="BO36" s="35">
        <f t="shared" si="20"/>
        <v>0</v>
      </c>
      <c r="BS36" s="64"/>
      <c r="BT36" s="64"/>
    </row>
    <row r="37" spans="1:72" x14ac:dyDescent="0.25">
      <c r="A37" s="12">
        <v>32</v>
      </c>
      <c r="B37" s="63"/>
      <c r="C37" s="63"/>
      <c r="D37" s="54">
        <f t="shared" si="0"/>
        <v>0</v>
      </c>
      <c r="E37" s="14"/>
      <c r="F37" s="14"/>
      <c r="G37" s="35">
        <f t="shared" si="28"/>
        <v>0</v>
      </c>
      <c r="H37" s="63"/>
      <c r="I37" s="63"/>
      <c r="J37" s="54">
        <f t="shared" si="2"/>
        <v>0</v>
      </c>
      <c r="K37" s="14"/>
      <c r="L37" s="14"/>
      <c r="M37" s="35">
        <f t="shared" si="12"/>
        <v>0</v>
      </c>
      <c r="N37" s="63">
        <v>0</v>
      </c>
      <c r="O37" s="63">
        <v>0</v>
      </c>
      <c r="P37" s="54">
        <f t="shared" si="24"/>
        <v>0</v>
      </c>
      <c r="Q37" s="14"/>
      <c r="R37" s="14"/>
      <c r="S37" s="35">
        <f t="shared" si="13"/>
        <v>0</v>
      </c>
      <c r="T37" s="63">
        <v>52.360000000000007</v>
      </c>
      <c r="U37" s="63">
        <v>471.24000000000007</v>
      </c>
      <c r="V37" s="54">
        <f t="shared" si="4"/>
        <v>523.6</v>
      </c>
      <c r="W37" s="14"/>
      <c r="X37" s="14"/>
      <c r="Y37" s="35">
        <f t="shared" si="14"/>
        <v>0</v>
      </c>
      <c r="Z37" s="63"/>
      <c r="AA37" s="63"/>
      <c r="AB37" s="54">
        <f t="shared" si="33"/>
        <v>0</v>
      </c>
      <c r="AC37" s="14"/>
      <c r="AD37" s="14"/>
      <c r="AE37" s="14">
        <f t="shared" si="30"/>
        <v>0</v>
      </c>
      <c r="AF37" s="63">
        <v>153.12</v>
      </c>
      <c r="AG37" s="54">
        <v>4114.4400000000005</v>
      </c>
      <c r="AH37" s="53">
        <f t="shared" si="6"/>
        <v>4267.5600000000004</v>
      </c>
      <c r="AI37" s="14"/>
      <c r="AJ37" s="14"/>
      <c r="AK37" s="101">
        <f t="shared" si="29"/>
        <v>0</v>
      </c>
      <c r="AL37" s="63"/>
      <c r="AM37" s="63"/>
      <c r="AN37" s="54">
        <f t="shared" si="36"/>
        <v>0</v>
      </c>
      <c r="AO37" s="14"/>
      <c r="AP37" s="14"/>
      <c r="AQ37" s="35">
        <f t="shared" si="37"/>
        <v>0</v>
      </c>
      <c r="AR37" s="63">
        <v>186.648</v>
      </c>
      <c r="AS37" s="63">
        <v>246.31200000000001</v>
      </c>
      <c r="AT37" s="54">
        <f t="shared" si="25"/>
        <v>432.96000000000004</v>
      </c>
      <c r="AU37" s="61"/>
      <c r="AV37" s="14"/>
      <c r="AW37" s="71">
        <f t="shared" si="27"/>
        <v>0</v>
      </c>
      <c r="AX37" s="77">
        <v>0</v>
      </c>
      <c r="AY37" s="53">
        <v>517.5</v>
      </c>
      <c r="AZ37" s="78">
        <v>517.5</v>
      </c>
      <c r="BA37" s="73"/>
      <c r="BB37" s="35"/>
      <c r="BC37" s="35">
        <f t="shared" si="17"/>
        <v>0</v>
      </c>
      <c r="BD37" s="53">
        <v>0</v>
      </c>
      <c r="BE37" s="53">
        <v>25</v>
      </c>
      <c r="BF37" s="53">
        <f t="shared" si="34"/>
        <v>25</v>
      </c>
      <c r="BG37" s="35"/>
      <c r="BH37" s="35"/>
      <c r="BI37" s="35">
        <f t="shared" si="35"/>
        <v>0</v>
      </c>
      <c r="BJ37" s="53"/>
      <c r="BK37" s="53"/>
      <c r="BL37" s="53">
        <f t="shared" si="19"/>
        <v>0</v>
      </c>
      <c r="BM37" s="35"/>
      <c r="BN37" s="35"/>
      <c r="BO37" s="35">
        <f t="shared" si="20"/>
        <v>0</v>
      </c>
      <c r="BS37" s="64"/>
      <c r="BT37" s="64"/>
    </row>
    <row r="38" spans="1:72" x14ac:dyDescent="0.25">
      <c r="A38" s="12">
        <v>33</v>
      </c>
      <c r="B38" s="63"/>
      <c r="C38" s="63"/>
      <c r="D38" s="54">
        <f t="shared" si="0"/>
        <v>0</v>
      </c>
      <c r="E38" s="14"/>
      <c r="F38" s="14"/>
      <c r="G38" s="35">
        <f t="shared" si="28"/>
        <v>0</v>
      </c>
      <c r="H38" s="63"/>
      <c r="I38" s="63"/>
      <c r="J38" s="54">
        <f t="shared" si="2"/>
        <v>0</v>
      </c>
      <c r="K38" s="14"/>
      <c r="L38" s="14"/>
      <c r="M38" s="35">
        <f t="shared" si="12"/>
        <v>0</v>
      </c>
      <c r="N38" s="63">
        <v>0</v>
      </c>
      <c r="O38" s="63">
        <v>0</v>
      </c>
      <c r="P38" s="54">
        <f t="shared" si="24"/>
        <v>0</v>
      </c>
      <c r="Q38" s="14"/>
      <c r="R38" s="14"/>
      <c r="S38" s="35">
        <f t="shared" si="13"/>
        <v>0</v>
      </c>
      <c r="T38" s="63">
        <v>47.080000000000005</v>
      </c>
      <c r="U38" s="63">
        <v>423.72</v>
      </c>
      <c r="V38" s="54">
        <f t="shared" si="4"/>
        <v>470.8</v>
      </c>
      <c r="W38" s="14"/>
      <c r="X38" s="14"/>
      <c r="Y38" s="35">
        <f t="shared" si="14"/>
        <v>0</v>
      </c>
      <c r="Z38" s="63"/>
      <c r="AA38" s="63"/>
      <c r="AB38" s="54">
        <f t="shared" si="33"/>
        <v>0</v>
      </c>
      <c r="AC38" s="14"/>
      <c r="AD38" s="14"/>
      <c r="AE38" s="14">
        <f t="shared" si="30"/>
        <v>0</v>
      </c>
      <c r="AF38" s="63">
        <v>158.4</v>
      </c>
      <c r="AG38" s="54">
        <v>4220.04</v>
      </c>
      <c r="AH38" s="53">
        <f t="shared" si="6"/>
        <v>4378.4399999999996</v>
      </c>
      <c r="AI38" s="14"/>
      <c r="AJ38" s="14"/>
      <c r="AK38" s="101">
        <f t="shared" si="29"/>
        <v>0</v>
      </c>
      <c r="AL38" s="63"/>
      <c r="AM38" s="63"/>
      <c r="AN38" s="54">
        <f t="shared" si="36"/>
        <v>0</v>
      </c>
      <c r="AO38" s="14"/>
      <c r="AP38" s="14"/>
      <c r="AQ38" s="35">
        <f t="shared" si="37"/>
        <v>0</v>
      </c>
      <c r="AR38" s="63">
        <v>168.696</v>
      </c>
      <c r="AS38" s="63">
        <v>252.12</v>
      </c>
      <c r="AT38" s="54">
        <f t="shared" si="25"/>
        <v>420.81600000000003</v>
      </c>
      <c r="AU38" s="14"/>
      <c r="AV38" s="14"/>
      <c r="AW38" s="71">
        <f t="shared" si="27"/>
        <v>0</v>
      </c>
      <c r="AX38" s="77">
        <v>0</v>
      </c>
      <c r="AY38" s="53">
        <v>448.5</v>
      </c>
      <c r="AZ38" s="78">
        <v>448.5</v>
      </c>
      <c r="BA38" s="73"/>
      <c r="BB38" s="35"/>
      <c r="BC38" s="35">
        <f t="shared" si="17"/>
        <v>0</v>
      </c>
      <c r="BD38" s="53">
        <v>0</v>
      </c>
      <c r="BE38" s="53">
        <v>25</v>
      </c>
      <c r="BF38" s="53">
        <f t="shared" si="18"/>
        <v>25</v>
      </c>
      <c r="BG38" s="35"/>
      <c r="BH38" s="35"/>
      <c r="BI38" s="35">
        <f t="shared" si="35"/>
        <v>0</v>
      </c>
      <c r="BJ38" s="53"/>
      <c r="BK38" s="53"/>
      <c r="BL38" s="53">
        <f t="shared" si="19"/>
        <v>0</v>
      </c>
      <c r="BM38" s="35"/>
      <c r="BN38" s="35"/>
      <c r="BO38" s="35">
        <f t="shared" si="20"/>
        <v>0</v>
      </c>
      <c r="BS38" s="64"/>
      <c r="BT38" s="64"/>
    </row>
    <row r="39" spans="1:72" x14ac:dyDescent="0.25">
      <c r="A39" s="12">
        <v>34</v>
      </c>
      <c r="B39" s="63"/>
      <c r="C39" s="63"/>
      <c r="D39" s="54">
        <f t="shared" si="0"/>
        <v>0</v>
      </c>
      <c r="E39" s="14"/>
      <c r="F39" s="14"/>
      <c r="G39" s="35">
        <f t="shared" si="28"/>
        <v>0</v>
      </c>
      <c r="H39" s="63"/>
      <c r="I39" s="63"/>
      <c r="J39" s="54">
        <f t="shared" si="2"/>
        <v>0</v>
      </c>
      <c r="K39" s="14"/>
      <c r="L39" s="14"/>
      <c r="M39" s="35">
        <f t="shared" si="12"/>
        <v>0</v>
      </c>
      <c r="N39" s="63">
        <v>0</v>
      </c>
      <c r="O39" s="63">
        <v>0</v>
      </c>
      <c r="P39" s="54">
        <f t="shared" si="24"/>
        <v>0</v>
      </c>
      <c r="Q39" s="14"/>
      <c r="R39" s="14"/>
      <c r="S39" s="35">
        <f t="shared" si="13"/>
        <v>0</v>
      </c>
      <c r="T39" s="63">
        <v>54.120000000000005</v>
      </c>
      <c r="U39" s="63">
        <v>487.08000000000004</v>
      </c>
      <c r="V39" s="54">
        <f t="shared" si="4"/>
        <v>541.20000000000005</v>
      </c>
      <c r="W39" s="14"/>
      <c r="X39" s="14"/>
      <c r="Y39" s="35">
        <f t="shared" si="14"/>
        <v>0</v>
      </c>
      <c r="Z39" s="63"/>
      <c r="AA39" s="63"/>
      <c r="AB39" s="54">
        <f t="shared" si="33"/>
        <v>0</v>
      </c>
      <c r="AC39" s="14"/>
      <c r="AD39" s="14"/>
      <c r="AE39" s="14">
        <f t="shared" si="30"/>
        <v>0</v>
      </c>
      <c r="AF39" s="63">
        <v>158.4</v>
      </c>
      <c r="AG39" s="54">
        <v>4239.84</v>
      </c>
      <c r="AH39" s="53">
        <f t="shared" si="6"/>
        <v>4398.24</v>
      </c>
      <c r="AI39" s="14"/>
      <c r="AJ39" s="14"/>
      <c r="AK39" s="101">
        <f t="shared" si="29"/>
        <v>0</v>
      </c>
      <c r="AL39" s="63"/>
      <c r="AM39" s="63"/>
      <c r="AN39" s="54">
        <f t="shared" si="36"/>
        <v>0</v>
      </c>
      <c r="AO39" s="14"/>
      <c r="AP39" s="14"/>
      <c r="AQ39" s="35">
        <f t="shared" si="37"/>
        <v>0</v>
      </c>
      <c r="AR39" s="63">
        <v>148.89599999999999</v>
      </c>
      <c r="AS39" s="63">
        <v>251.328</v>
      </c>
      <c r="AT39" s="54">
        <f t="shared" si="25"/>
        <v>400.22399999999999</v>
      </c>
      <c r="AU39" s="14"/>
      <c r="AV39" s="14"/>
      <c r="AW39" s="71">
        <f t="shared" si="27"/>
        <v>0</v>
      </c>
      <c r="AX39" s="77">
        <v>0</v>
      </c>
      <c r="AY39" s="53">
        <v>471.5</v>
      </c>
      <c r="AZ39" s="78">
        <v>471.5</v>
      </c>
      <c r="BA39" s="73"/>
      <c r="BB39" s="35"/>
      <c r="BC39" s="35">
        <f t="shared" si="17"/>
        <v>0</v>
      </c>
      <c r="BD39" s="53">
        <v>0</v>
      </c>
      <c r="BE39" s="53">
        <v>0</v>
      </c>
      <c r="BF39" s="53">
        <f>BD39+BE39</f>
        <v>0</v>
      </c>
      <c r="BG39" s="35"/>
      <c r="BH39" s="35"/>
      <c r="BI39" s="35">
        <f t="shared" si="35"/>
        <v>0</v>
      </c>
      <c r="BJ39" s="53"/>
      <c r="BK39" s="53"/>
      <c r="BL39" s="53">
        <f t="shared" si="19"/>
        <v>0</v>
      </c>
      <c r="BM39" s="35"/>
      <c r="BN39" s="35"/>
      <c r="BO39" s="35">
        <f t="shared" si="20"/>
        <v>0</v>
      </c>
      <c r="BS39" s="64"/>
      <c r="BT39" s="64"/>
    </row>
    <row r="40" spans="1:72" x14ac:dyDescent="0.25">
      <c r="A40" s="12">
        <v>35</v>
      </c>
      <c r="B40" s="63"/>
      <c r="C40" s="63"/>
      <c r="D40" s="54">
        <f t="shared" si="0"/>
        <v>0</v>
      </c>
      <c r="E40" s="163"/>
      <c r="F40" s="168"/>
      <c r="G40" s="35">
        <f t="shared" si="28"/>
        <v>0</v>
      </c>
      <c r="H40" s="63"/>
      <c r="I40" s="63"/>
      <c r="J40" s="54">
        <v>0</v>
      </c>
      <c r="K40" s="14"/>
      <c r="L40" s="14"/>
      <c r="M40" s="35">
        <f t="shared" si="12"/>
        <v>0</v>
      </c>
      <c r="N40" s="63">
        <v>0</v>
      </c>
      <c r="O40" s="63">
        <v>0</v>
      </c>
      <c r="P40" s="54">
        <f t="shared" si="24"/>
        <v>0</v>
      </c>
      <c r="Q40" s="14"/>
      <c r="R40" s="14"/>
      <c r="S40" s="35">
        <f t="shared" si="13"/>
        <v>0</v>
      </c>
      <c r="T40" s="63">
        <v>65.12</v>
      </c>
      <c r="U40" s="63">
        <v>586.08000000000015</v>
      </c>
      <c r="V40" s="54">
        <f t="shared" si="4"/>
        <v>651.20000000000016</v>
      </c>
      <c r="W40" s="14"/>
      <c r="X40" s="14"/>
      <c r="Y40" s="35">
        <f t="shared" si="14"/>
        <v>0</v>
      </c>
      <c r="Z40" s="63"/>
      <c r="AA40" s="63"/>
      <c r="AB40" s="54">
        <f t="shared" si="32"/>
        <v>0</v>
      </c>
      <c r="AC40" s="14"/>
      <c r="AD40" s="14"/>
      <c r="AE40" s="14">
        <f t="shared" si="30"/>
        <v>0</v>
      </c>
      <c r="AF40" s="63">
        <v>79.2</v>
      </c>
      <c r="AG40" s="54">
        <v>3748.8</v>
      </c>
      <c r="AH40" s="53">
        <f t="shared" si="6"/>
        <v>3828</v>
      </c>
      <c r="AI40" s="14"/>
      <c r="AJ40" s="14"/>
      <c r="AK40" s="101">
        <f t="shared" si="29"/>
        <v>0</v>
      </c>
      <c r="AL40" s="63"/>
      <c r="AM40" s="63"/>
      <c r="AN40" s="54">
        <f t="shared" si="36"/>
        <v>0</v>
      </c>
      <c r="AO40" s="14"/>
      <c r="AP40" s="14"/>
      <c r="AQ40" s="35">
        <f t="shared" si="37"/>
        <v>0</v>
      </c>
      <c r="AR40" s="63">
        <v>145.72800000000001</v>
      </c>
      <c r="AS40" s="63">
        <v>319.44</v>
      </c>
      <c r="AT40" s="54">
        <f t="shared" si="25"/>
        <v>465.16800000000001</v>
      </c>
      <c r="AU40" s="14"/>
      <c r="AV40" s="14"/>
      <c r="AW40" s="71">
        <f t="shared" si="27"/>
        <v>0</v>
      </c>
      <c r="AX40" s="77">
        <v>0</v>
      </c>
      <c r="AY40" s="53">
        <v>615.25</v>
      </c>
      <c r="AZ40" s="78">
        <v>615.25</v>
      </c>
      <c r="BA40" s="73"/>
      <c r="BB40" s="35"/>
      <c r="BC40" s="35">
        <f t="shared" si="17"/>
        <v>0</v>
      </c>
      <c r="BD40" s="53">
        <v>0</v>
      </c>
      <c r="BE40" s="53">
        <v>0</v>
      </c>
      <c r="BF40" s="53">
        <f>BD40+BE40</f>
        <v>0</v>
      </c>
      <c r="BG40" s="35"/>
      <c r="BH40" s="35"/>
      <c r="BI40" s="35">
        <f t="shared" si="35"/>
        <v>0</v>
      </c>
      <c r="BJ40" s="53"/>
      <c r="BK40" s="53"/>
      <c r="BL40" s="53">
        <f t="shared" si="19"/>
        <v>0</v>
      </c>
      <c r="BM40" s="35"/>
      <c r="BN40" s="35"/>
      <c r="BO40" s="35">
        <f t="shared" si="20"/>
        <v>0</v>
      </c>
      <c r="BQ40" s="24"/>
      <c r="BS40" s="64"/>
      <c r="BT40" s="64"/>
    </row>
    <row r="41" spans="1:72" x14ac:dyDescent="0.25">
      <c r="A41" s="12">
        <v>36</v>
      </c>
      <c r="B41" s="63"/>
      <c r="C41" s="63"/>
      <c r="D41" s="54">
        <f t="shared" si="0"/>
        <v>0</v>
      </c>
      <c r="E41" s="163"/>
      <c r="F41" s="168"/>
      <c r="G41" s="35">
        <f t="shared" si="28"/>
        <v>0</v>
      </c>
      <c r="H41" s="63"/>
      <c r="I41" s="63"/>
      <c r="J41" s="54">
        <f t="shared" si="2"/>
        <v>0</v>
      </c>
      <c r="K41" s="14"/>
      <c r="L41" s="14"/>
      <c r="M41" s="35">
        <f t="shared" si="12"/>
        <v>0</v>
      </c>
      <c r="N41" s="63">
        <v>0</v>
      </c>
      <c r="O41" s="63">
        <v>0</v>
      </c>
      <c r="P41" s="54">
        <f>N41+O41</f>
        <v>0</v>
      </c>
      <c r="Q41" s="14"/>
      <c r="R41" s="14"/>
      <c r="S41" s="35">
        <f t="shared" si="13"/>
        <v>0</v>
      </c>
      <c r="T41" s="63">
        <v>56.320000000000007</v>
      </c>
      <c r="U41" s="63">
        <v>506.88000000000005</v>
      </c>
      <c r="V41" s="54">
        <f t="shared" si="4"/>
        <v>563.20000000000005</v>
      </c>
      <c r="W41" s="14"/>
      <c r="X41" s="14"/>
      <c r="Y41" s="35">
        <f t="shared" si="14"/>
        <v>0</v>
      </c>
      <c r="Z41" s="63"/>
      <c r="AA41" s="63"/>
      <c r="AB41" s="54">
        <f t="shared" si="32"/>
        <v>0</v>
      </c>
      <c r="AC41" s="14"/>
      <c r="AD41" s="14"/>
      <c r="AE41" s="14">
        <f t="shared" si="30"/>
        <v>0</v>
      </c>
      <c r="AF41" s="63">
        <v>55.44</v>
      </c>
      <c r="AG41" s="54">
        <v>3490.0800000000004</v>
      </c>
      <c r="AH41" s="53">
        <f t="shared" si="6"/>
        <v>3545.5200000000004</v>
      </c>
      <c r="AI41" s="14"/>
      <c r="AJ41" s="14"/>
      <c r="AK41" s="101">
        <f t="shared" si="29"/>
        <v>0</v>
      </c>
      <c r="AL41" s="63"/>
      <c r="AM41" s="63"/>
      <c r="AN41" s="54">
        <f t="shared" si="36"/>
        <v>0</v>
      </c>
      <c r="AO41" s="14"/>
      <c r="AP41" s="14"/>
      <c r="AQ41" s="35">
        <f t="shared" si="37"/>
        <v>0</v>
      </c>
      <c r="AR41" s="63">
        <v>142.29599999999999</v>
      </c>
      <c r="AS41" s="63">
        <v>326.04000000000002</v>
      </c>
      <c r="AT41" s="54">
        <f t="shared" si="25"/>
        <v>468.33600000000001</v>
      </c>
      <c r="AU41" s="14"/>
      <c r="AV41" s="14"/>
      <c r="AW41" s="71">
        <f t="shared" si="27"/>
        <v>0</v>
      </c>
      <c r="AX41" s="77">
        <v>0</v>
      </c>
      <c r="AY41" s="53">
        <v>552</v>
      </c>
      <c r="AZ41" s="78">
        <v>552</v>
      </c>
      <c r="BA41" s="73"/>
      <c r="BB41" s="35"/>
      <c r="BC41" s="35">
        <f t="shared" si="17"/>
        <v>0</v>
      </c>
      <c r="BD41" s="53">
        <v>0</v>
      </c>
      <c r="BE41" s="53">
        <v>0</v>
      </c>
      <c r="BF41" s="53">
        <f>BD41+BE41</f>
        <v>0</v>
      </c>
      <c r="BG41" s="35"/>
      <c r="BH41" s="35"/>
      <c r="BI41" s="35">
        <f t="shared" si="35"/>
        <v>0</v>
      </c>
      <c r="BJ41" s="53"/>
      <c r="BK41" s="53"/>
      <c r="BL41" s="53">
        <f t="shared" si="19"/>
        <v>0</v>
      </c>
      <c r="BM41" s="35"/>
      <c r="BN41" s="35"/>
      <c r="BO41" s="35">
        <f t="shared" si="20"/>
        <v>0</v>
      </c>
      <c r="BQ41" s="24"/>
      <c r="BR41" s="24"/>
      <c r="BS41" s="64"/>
      <c r="BT41" s="64"/>
    </row>
    <row r="42" spans="1:72" x14ac:dyDescent="0.25">
      <c r="A42" s="12">
        <v>37</v>
      </c>
      <c r="B42" s="63"/>
      <c r="C42" s="63"/>
      <c r="D42" s="54">
        <f t="shared" si="0"/>
        <v>0</v>
      </c>
      <c r="E42" s="14"/>
      <c r="F42" s="14"/>
      <c r="G42" s="35">
        <f t="shared" si="28"/>
        <v>0</v>
      </c>
      <c r="H42" s="63"/>
      <c r="I42" s="63"/>
      <c r="J42" s="54">
        <f t="shared" si="2"/>
        <v>0</v>
      </c>
      <c r="K42" s="14"/>
      <c r="L42" s="14"/>
      <c r="M42" s="35">
        <f t="shared" si="12"/>
        <v>0</v>
      </c>
      <c r="N42" s="63">
        <v>0</v>
      </c>
      <c r="O42" s="63">
        <v>4.4124999999999996</v>
      </c>
      <c r="P42" s="54">
        <f t="shared" si="24"/>
        <v>4.4124999999999996</v>
      </c>
      <c r="Q42" s="14"/>
      <c r="R42" s="14"/>
      <c r="S42" s="35">
        <f t="shared" si="13"/>
        <v>0</v>
      </c>
      <c r="T42" s="63">
        <v>54.560000000000009</v>
      </c>
      <c r="U42" s="63">
        <v>491.04000000000008</v>
      </c>
      <c r="V42" s="54">
        <f t="shared" si="4"/>
        <v>545.60000000000014</v>
      </c>
      <c r="W42" s="14"/>
      <c r="X42" s="14"/>
      <c r="Y42" s="35">
        <f t="shared" si="14"/>
        <v>0</v>
      </c>
      <c r="Z42" s="63"/>
      <c r="AA42" s="63"/>
      <c r="AB42" s="54">
        <f t="shared" si="32"/>
        <v>0</v>
      </c>
      <c r="AC42" s="14"/>
      <c r="AD42" s="14"/>
      <c r="AE42" s="14">
        <f t="shared" si="30"/>
        <v>0</v>
      </c>
      <c r="AF42" s="63">
        <v>58.08</v>
      </c>
      <c r="AG42" s="54">
        <v>3693.36</v>
      </c>
      <c r="AH42" s="53">
        <f t="shared" si="6"/>
        <v>3751.44</v>
      </c>
      <c r="AI42" s="14"/>
      <c r="AJ42" s="14"/>
      <c r="AK42" s="101">
        <f t="shared" si="29"/>
        <v>0</v>
      </c>
      <c r="AL42" s="63"/>
      <c r="AM42" s="63"/>
      <c r="AN42" s="54">
        <f t="shared" si="36"/>
        <v>0</v>
      </c>
      <c r="AO42" s="14"/>
      <c r="AP42" s="14"/>
      <c r="AQ42" s="35">
        <f t="shared" si="37"/>
        <v>0</v>
      </c>
      <c r="AR42" s="63">
        <v>123.024</v>
      </c>
      <c r="AS42" s="63">
        <v>352.96800000000002</v>
      </c>
      <c r="AT42" s="54">
        <f t="shared" si="25"/>
        <v>475.99200000000002</v>
      </c>
      <c r="AU42" s="14"/>
      <c r="AV42" s="14"/>
      <c r="AW42" s="71">
        <f t="shared" si="27"/>
        <v>0</v>
      </c>
      <c r="AX42" s="77">
        <v>0</v>
      </c>
      <c r="AY42" s="53">
        <v>626.75</v>
      </c>
      <c r="AZ42" s="78">
        <v>626.75</v>
      </c>
      <c r="BA42" s="73"/>
      <c r="BB42" s="35"/>
      <c r="BC42" s="35">
        <f t="shared" si="17"/>
        <v>0</v>
      </c>
      <c r="BD42" s="53">
        <v>0</v>
      </c>
      <c r="BE42" s="53">
        <v>0</v>
      </c>
      <c r="BF42" s="53">
        <f>BD42+BE42</f>
        <v>0</v>
      </c>
      <c r="BG42" s="35"/>
      <c r="BH42" s="35"/>
      <c r="BI42" s="35">
        <f t="shared" si="35"/>
        <v>0</v>
      </c>
      <c r="BJ42" s="53"/>
      <c r="BK42" s="53"/>
      <c r="BL42" s="53">
        <f t="shared" si="19"/>
        <v>0</v>
      </c>
      <c r="BM42" s="35"/>
      <c r="BN42" s="35"/>
      <c r="BO42" s="35">
        <f t="shared" si="20"/>
        <v>0</v>
      </c>
      <c r="BS42" s="64"/>
      <c r="BT42" s="64"/>
    </row>
    <row r="43" spans="1:72" x14ac:dyDescent="0.25">
      <c r="A43" s="12">
        <v>38</v>
      </c>
      <c r="B43" s="63"/>
      <c r="C43" s="63"/>
      <c r="D43" s="54">
        <f t="shared" si="0"/>
        <v>0</v>
      </c>
      <c r="E43" s="14"/>
      <c r="F43" s="14"/>
      <c r="G43" s="35">
        <f t="shared" si="28"/>
        <v>0</v>
      </c>
      <c r="H43" s="63"/>
      <c r="I43" s="63"/>
      <c r="J43" s="54">
        <f t="shared" si="2"/>
        <v>0</v>
      </c>
      <c r="K43" s="14"/>
      <c r="L43" s="14"/>
      <c r="M43" s="35">
        <f t="shared" si="12"/>
        <v>0</v>
      </c>
      <c r="N43" s="63">
        <v>0</v>
      </c>
      <c r="O43" s="63">
        <v>5.375</v>
      </c>
      <c r="P43" s="54">
        <f t="shared" si="24"/>
        <v>5.375</v>
      </c>
      <c r="Q43" s="14"/>
      <c r="R43" s="14"/>
      <c r="S43" s="35">
        <f t="shared" si="13"/>
        <v>0</v>
      </c>
      <c r="T43" s="63">
        <v>49.280000000000008</v>
      </c>
      <c r="U43" s="63">
        <v>443.52000000000004</v>
      </c>
      <c r="V43" s="54">
        <f t="shared" si="4"/>
        <v>492.80000000000007</v>
      </c>
      <c r="W43" s="14"/>
      <c r="X43" s="14"/>
      <c r="Y43" s="35">
        <f t="shared" si="14"/>
        <v>0</v>
      </c>
      <c r="Z43" s="63"/>
      <c r="AA43" s="63"/>
      <c r="AB43" s="54">
        <f t="shared" si="32"/>
        <v>0</v>
      </c>
      <c r="AC43" s="14"/>
      <c r="AD43" s="14"/>
      <c r="AE43" s="14">
        <f t="shared" si="30"/>
        <v>0</v>
      </c>
      <c r="AF43" s="63">
        <v>36.96</v>
      </c>
      <c r="AG43" s="54">
        <v>3746.1600000000003</v>
      </c>
      <c r="AH43" s="53">
        <f t="shared" si="6"/>
        <v>3783.1200000000003</v>
      </c>
      <c r="AI43" s="14"/>
      <c r="AJ43" s="14"/>
      <c r="AK43" s="101">
        <f t="shared" si="29"/>
        <v>0</v>
      </c>
      <c r="AL43" s="63"/>
      <c r="AM43" s="63"/>
      <c r="AN43" s="54">
        <f t="shared" si="36"/>
        <v>0</v>
      </c>
      <c r="AO43" s="14"/>
      <c r="AP43" s="14"/>
      <c r="AQ43" s="35">
        <f t="shared" si="37"/>
        <v>0</v>
      </c>
      <c r="AR43" s="63">
        <v>132.792</v>
      </c>
      <c r="AS43" s="63">
        <v>291.72000000000003</v>
      </c>
      <c r="AT43" s="54">
        <f t="shared" si="25"/>
        <v>424.51200000000006</v>
      </c>
      <c r="AU43" s="14"/>
      <c r="AV43" s="14"/>
      <c r="AW43" s="71">
        <f t="shared" si="27"/>
        <v>0</v>
      </c>
      <c r="AX43" s="77">
        <v>0</v>
      </c>
      <c r="AY43" s="53">
        <v>632.5</v>
      </c>
      <c r="AZ43" s="78">
        <v>632.5</v>
      </c>
      <c r="BA43" s="73"/>
      <c r="BB43" s="35"/>
      <c r="BC43" s="35">
        <f t="shared" si="17"/>
        <v>0</v>
      </c>
      <c r="BD43" s="53">
        <v>0</v>
      </c>
      <c r="BE43" s="53">
        <v>0</v>
      </c>
      <c r="BF43" s="53">
        <f t="shared" si="18"/>
        <v>0</v>
      </c>
      <c r="BG43" s="35"/>
      <c r="BH43" s="35"/>
      <c r="BI43" s="35">
        <f t="shared" si="35"/>
        <v>0</v>
      </c>
      <c r="BJ43" s="53"/>
      <c r="BK43" s="53"/>
      <c r="BL43" s="53">
        <f t="shared" si="19"/>
        <v>0</v>
      </c>
      <c r="BM43" s="35"/>
      <c r="BN43" s="35"/>
      <c r="BO43" s="35">
        <f t="shared" si="20"/>
        <v>0</v>
      </c>
    </row>
    <row r="44" spans="1:72" x14ac:dyDescent="0.25">
      <c r="A44" s="12">
        <v>39</v>
      </c>
      <c r="B44" s="63"/>
      <c r="C44" s="63"/>
      <c r="D44" s="54">
        <f t="shared" si="0"/>
        <v>0</v>
      </c>
      <c r="E44" s="14"/>
      <c r="F44" s="14"/>
      <c r="G44" s="35">
        <f t="shared" si="28"/>
        <v>0</v>
      </c>
      <c r="H44" s="63"/>
      <c r="I44" s="63"/>
      <c r="J44" s="54">
        <f t="shared" si="2"/>
        <v>0</v>
      </c>
      <c r="K44" s="61"/>
      <c r="L44" s="61"/>
      <c r="M44" s="35">
        <f t="shared" si="12"/>
        <v>0</v>
      </c>
      <c r="N44" s="63">
        <v>0</v>
      </c>
      <c r="O44" s="63">
        <v>14.285</v>
      </c>
      <c r="P44" s="54">
        <f t="shared" si="24"/>
        <v>14.285</v>
      </c>
      <c r="Q44" s="14"/>
      <c r="R44" s="60"/>
      <c r="S44" s="35">
        <f t="shared" si="13"/>
        <v>0</v>
      </c>
      <c r="T44" s="63">
        <v>35.420000000000009</v>
      </c>
      <c r="U44" s="63">
        <v>318.78000000000003</v>
      </c>
      <c r="V44" s="54">
        <f t="shared" si="4"/>
        <v>354.20000000000005</v>
      </c>
      <c r="W44" s="14"/>
      <c r="X44" s="14"/>
      <c r="Y44" s="35">
        <f t="shared" si="14"/>
        <v>0</v>
      </c>
      <c r="Z44" s="63"/>
      <c r="AA44" s="63"/>
      <c r="AB44" s="54">
        <f t="shared" si="32"/>
        <v>0</v>
      </c>
      <c r="AC44" s="14"/>
      <c r="AD44" s="14"/>
      <c r="AE44" s="14">
        <f t="shared" si="30"/>
        <v>0</v>
      </c>
      <c r="AF44" s="63">
        <v>68.64</v>
      </c>
      <c r="AG44" s="54">
        <v>3490.0800000000004</v>
      </c>
      <c r="AH44" s="53">
        <f t="shared" si="6"/>
        <v>3558.7200000000003</v>
      </c>
      <c r="AI44" s="14"/>
      <c r="AJ44" s="14"/>
      <c r="AK44" s="101">
        <f t="shared" si="29"/>
        <v>0</v>
      </c>
      <c r="AL44" s="63"/>
      <c r="AM44" s="63"/>
      <c r="AN44" s="54">
        <f t="shared" si="36"/>
        <v>0</v>
      </c>
      <c r="AO44" s="14"/>
      <c r="AP44" s="14"/>
      <c r="AQ44" s="35">
        <f t="shared" si="37"/>
        <v>0</v>
      </c>
      <c r="AR44" s="63">
        <v>19.271999999999998</v>
      </c>
      <c r="AS44" s="63">
        <v>387.024</v>
      </c>
      <c r="AT44" s="54">
        <f t="shared" si="25"/>
        <v>406.29599999999999</v>
      </c>
      <c r="AU44" s="14"/>
      <c r="AV44" s="14"/>
      <c r="AW44" s="71">
        <f t="shared" si="27"/>
        <v>0</v>
      </c>
      <c r="AX44" s="77">
        <v>0</v>
      </c>
      <c r="AY44" s="53">
        <v>638.25</v>
      </c>
      <c r="AZ44" s="78">
        <v>638.25</v>
      </c>
      <c r="BA44" s="73"/>
      <c r="BB44" s="35"/>
      <c r="BC44" s="35">
        <f t="shared" si="17"/>
        <v>0</v>
      </c>
      <c r="BD44" s="53">
        <v>0</v>
      </c>
      <c r="BE44" s="53">
        <v>0</v>
      </c>
      <c r="BF44" s="53">
        <f t="shared" si="18"/>
        <v>0</v>
      </c>
      <c r="BG44" s="35"/>
      <c r="BH44" s="35"/>
      <c r="BI44" s="35">
        <f t="shared" si="35"/>
        <v>0</v>
      </c>
      <c r="BJ44" s="53"/>
      <c r="BK44" s="53"/>
      <c r="BL44" s="53">
        <f t="shared" si="19"/>
        <v>0</v>
      </c>
      <c r="BM44" s="35"/>
      <c r="BN44" s="35"/>
      <c r="BO44" s="35">
        <f t="shared" si="20"/>
        <v>0</v>
      </c>
    </row>
    <row r="45" spans="1:72" x14ac:dyDescent="0.25">
      <c r="A45" s="12">
        <v>40</v>
      </c>
      <c r="B45" s="63"/>
      <c r="C45" s="63"/>
      <c r="D45" s="54">
        <f t="shared" si="0"/>
        <v>0</v>
      </c>
      <c r="E45" s="61"/>
      <c r="F45" s="61"/>
      <c r="G45" s="35">
        <f t="shared" si="28"/>
        <v>0</v>
      </c>
      <c r="H45" s="63"/>
      <c r="I45" s="63"/>
      <c r="J45" s="54">
        <f t="shared" si="2"/>
        <v>0</v>
      </c>
      <c r="K45" s="61"/>
      <c r="L45" s="61"/>
      <c r="M45" s="35">
        <f t="shared" si="12"/>
        <v>0</v>
      </c>
      <c r="N45" s="63">
        <v>0</v>
      </c>
      <c r="O45" s="63">
        <v>27.922499999999999</v>
      </c>
      <c r="P45" s="54">
        <f t="shared" si="24"/>
        <v>27.922499999999999</v>
      </c>
      <c r="Q45" s="14"/>
      <c r="R45" s="60"/>
      <c r="S45" s="35">
        <f t="shared" si="13"/>
        <v>0</v>
      </c>
      <c r="T45" s="63">
        <v>62.7</v>
      </c>
      <c r="U45" s="63">
        <v>564.30000000000007</v>
      </c>
      <c r="V45" s="54">
        <f t="shared" si="4"/>
        <v>627.00000000000011</v>
      </c>
      <c r="W45" s="14"/>
      <c r="X45" s="14"/>
      <c r="Y45" s="35">
        <f t="shared" si="14"/>
        <v>0</v>
      </c>
      <c r="Z45" s="63"/>
      <c r="AA45" s="63"/>
      <c r="AB45" s="54">
        <f t="shared" si="32"/>
        <v>0</v>
      </c>
      <c r="AC45" s="14"/>
      <c r="AD45" s="14"/>
      <c r="AE45" s="14">
        <f t="shared" si="30"/>
        <v>0</v>
      </c>
      <c r="AF45" s="63">
        <v>84.48</v>
      </c>
      <c r="AG45" s="54">
        <v>3004.32</v>
      </c>
      <c r="AH45" s="53">
        <f t="shared" si="6"/>
        <v>3088.8</v>
      </c>
      <c r="AI45" s="14"/>
      <c r="AJ45" s="14"/>
      <c r="AK45" s="101">
        <f t="shared" si="29"/>
        <v>0</v>
      </c>
      <c r="AL45" s="63"/>
      <c r="AM45" s="63"/>
      <c r="AN45" s="54">
        <f t="shared" si="36"/>
        <v>0</v>
      </c>
      <c r="AO45" s="14"/>
      <c r="AP45" s="14"/>
      <c r="AQ45" s="35">
        <f t="shared" si="37"/>
        <v>0</v>
      </c>
      <c r="AR45" s="63">
        <v>5.28</v>
      </c>
      <c r="AS45" s="63">
        <v>393.36</v>
      </c>
      <c r="AT45" s="54">
        <f t="shared" si="25"/>
        <v>398.64</v>
      </c>
      <c r="AU45" s="14"/>
      <c r="AV45" s="14"/>
      <c r="AW45" s="71">
        <f t="shared" si="27"/>
        <v>0</v>
      </c>
      <c r="AX45" s="77">
        <v>0</v>
      </c>
      <c r="AY45" s="53">
        <v>667</v>
      </c>
      <c r="AZ45" s="78">
        <v>667</v>
      </c>
      <c r="BA45" s="73"/>
      <c r="BB45" s="35"/>
      <c r="BC45" s="35">
        <f t="shared" si="17"/>
        <v>0</v>
      </c>
      <c r="BD45" s="53">
        <v>0</v>
      </c>
      <c r="BE45" s="53">
        <v>0</v>
      </c>
      <c r="BF45" s="53">
        <f t="shared" si="18"/>
        <v>0</v>
      </c>
      <c r="BG45" s="35"/>
      <c r="BH45" s="35"/>
      <c r="BI45" s="35">
        <f t="shared" si="35"/>
        <v>0</v>
      </c>
      <c r="BJ45" s="53"/>
      <c r="BK45" s="53"/>
      <c r="BL45" s="53">
        <f t="shared" si="19"/>
        <v>0</v>
      </c>
      <c r="BM45" s="35"/>
      <c r="BN45" s="35"/>
      <c r="BO45" s="35">
        <f t="shared" si="20"/>
        <v>0</v>
      </c>
    </row>
    <row r="46" spans="1:72" x14ac:dyDescent="0.25">
      <c r="A46" s="12">
        <v>41</v>
      </c>
      <c r="B46" s="63"/>
      <c r="C46" s="63"/>
      <c r="D46" s="54">
        <f t="shared" ref="D46:D57" si="38">B46+C46</f>
        <v>0</v>
      </c>
      <c r="E46" s="61"/>
      <c r="F46" s="61"/>
      <c r="G46" s="35">
        <f t="shared" ref="G46:G57" si="39">E46+F46</f>
        <v>0</v>
      </c>
      <c r="H46" s="63"/>
      <c r="I46" s="63"/>
      <c r="J46" s="54">
        <f t="shared" si="2"/>
        <v>0</v>
      </c>
      <c r="K46" s="61"/>
      <c r="L46" s="61"/>
      <c r="M46" s="35">
        <f t="shared" si="12"/>
        <v>0</v>
      </c>
      <c r="N46" s="63">
        <v>0</v>
      </c>
      <c r="O46" s="63">
        <v>56.78</v>
      </c>
      <c r="P46" s="54">
        <f t="shared" si="24"/>
        <v>56.78</v>
      </c>
      <c r="Q46" s="14"/>
      <c r="R46" s="60"/>
      <c r="S46" s="35">
        <f t="shared" si="13"/>
        <v>0</v>
      </c>
      <c r="T46" s="63">
        <v>38.39</v>
      </c>
      <c r="U46" s="63">
        <v>345.51000000000005</v>
      </c>
      <c r="V46" s="54">
        <f t="shared" si="4"/>
        <v>383.90000000000003</v>
      </c>
      <c r="W46" s="14"/>
      <c r="X46" s="14"/>
      <c r="Y46" s="35">
        <f t="shared" si="14"/>
        <v>0</v>
      </c>
      <c r="Z46" s="63"/>
      <c r="AA46" s="63"/>
      <c r="AB46" s="54">
        <f t="shared" si="32"/>
        <v>0</v>
      </c>
      <c r="AC46" s="14"/>
      <c r="AD46" s="14"/>
      <c r="AE46" s="14">
        <f t="shared" si="30"/>
        <v>0</v>
      </c>
      <c r="AF46" s="63">
        <v>110.88</v>
      </c>
      <c r="AG46" s="54">
        <v>1990.5600000000002</v>
      </c>
      <c r="AH46" s="53">
        <f t="shared" si="6"/>
        <v>2101.44</v>
      </c>
      <c r="AI46" s="61"/>
      <c r="AJ46" s="61"/>
      <c r="AK46" s="101">
        <f t="shared" si="29"/>
        <v>0</v>
      </c>
      <c r="AL46" s="63"/>
      <c r="AM46" s="63"/>
      <c r="AN46" s="54">
        <f t="shared" si="36"/>
        <v>0</v>
      </c>
      <c r="AO46" s="14"/>
      <c r="AP46" s="14"/>
      <c r="AQ46" s="35">
        <f t="shared" si="37"/>
        <v>0</v>
      </c>
      <c r="AR46" s="63">
        <v>5.28</v>
      </c>
      <c r="AS46" s="63">
        <v>374.35199999999998</v>
      </c>
      <c r="AT46" s="54">
        <f t="shared" si="25"/>
        <v>379.63199999999995</v>
      </c>
      <c r="AU46" s="14"/>
      <c r="AV46" s="14"/>
      <c r="AW46" s="71">
        <f t="shared" si="27"/>
        <v>0</v>
      </c>
      <c r="AX46" s="77">
        <v>0</v>
      </c>
      <c r="AY46" s="53">
        <v>908.5</v>
      </c>
      <c r="AZ46" s="78">
        <v>908.5</v>
      </c>
      <c r="BA46" s="73"/>
      <c r="BB46" s="35"/>
      <c r="BC46" s="35">
        <f t="shared" si="17"/>
        <v>0</v>
      </c>
      <c r="BD46" s="53">
        <v>0</v>
      </c>
      <c r="BE46" s="53">
        <v>0</v>
      </c>
      <c r="BF46" s="53">
        <f t="shared" si="18"/>
        <v>0</v>
      </c>
      <c r="BG46" s="35"/>
      <c r="BH46" s="35"/>
      <c r="BI46" s="35">
        <f t="shared" si="35"/>
        <v>0</v>
      </c>
      <c r="BJ46" s="53"/>
      <c r="BK46" s="53"/>
      <c r="BL46" s="53">
        <f t="shared" si="19"/>
        <v>0</v>
      </c>
      <c r="BM46" s="35"/>
      <c r="BN46" s="35"/>
      <c r="BO46" s="35">
        <f t="shared" si="20"/>
        <v>0</v>
      </c>
    </row>
    <row r="47" spans="1:72" x14ac:dyDescent="0.25">
      <c r="A47" s="12">
        <v>42</v>
      </c>
      <c r="B47" s="63"/>
      <c r="C47" s="63"/>
      <c r="D47" s="54">
        <f t="shared" si="38"/>
        <v>0</v>
      </c>
      <c r="E47" s="61"/>
      <c r="F47" s="61"/>
      <c r="G47" s="35">
        <f t="shared" si="39"/>
        <v>0</v>
      </c>
      <c r="H47" s="63"/>
      <c r="I47" s="63"/>
      <c r="J47" s="54">
        <f t="shared" si="2"/>
        <v>0</v>
      </c>
      <c r="K47" s="14"/>
      <c r="L47" s="14"/>
      <c r="M47" s="35">
        <f t="shared" si="12"/>
        <v>0</v>
      </c>
      <c r="N47" s="63">
        <v>0</v>
      </c>
      <c r="O47" s="63">
        <v>58.74</v>
      </c>
      <c r="P47" s="54">
        <f t="shared" si="24"/>
        <v>58.74</v>
      </c>
      <c r="Q47" s="14"/>
      <c r="R47" s="60"/>
      <c r="S47" s="35">
        <f t="shared" si="13"/>
        <v>0</v>
      </c>
      <c r="T47" s="63">
        <v>31.35</v>
      </c>
      <c r="U47" s="63">
        <v>282.15000000000003</v>
      </c>
      <c r="V47" s="54">
        <f t="shared" si="4"/>
        <v>313.50000000000006</v>
      </c>
      <c r="W47" s="14"/>
      <c r="X47" s="14"/>
      <c r="Y47" s="35">
        <f t="shared" si="14"/>
        <v>0</v>
      </c>
      <c r="Z47" s="63"/>
      <c r="AA47" s="63"/>
      <c r="AB47" s="54">
        <f t="shared" si="32"/>
        <v>0</v>
      </c>
      <c r="AC47" s="14"/>
      <c r="AD47" s="14"/>
      <c r="AE47" s="14">
        <f t="shared" si="30"/>
        <v>0</v>
      </c>
      <c r="AF47" s="63">
        <v>100.32</v>
      </c>
      <c r="AG47" s="54">
        <v>892.32</v>
      </c>
      <c r="AH47" s="53">
        <f t="shared" si="6"/>
        <v>992.6400000000001</v>
      </c>
      <c r="AI47" s="61"/>
      <c r="AJ47" s="61"/>
      <c r="AK47" s="101">
        <f t="shared" si="29"/>
        <v>0</v>
      </c>
      <c r="AL47" s="63"/>
      <c r="AM47" s="63"/>
      <c r="AN47" s="54">
        <f t="shared" si="36"/>
        <v>0</v>
      </c>
      <c r="AO47" s="14"/>
      <c r="AP47" s="14"/>
      <c r="AQ47" s="35">
        <f t="shared" si="37"/>
        <v>0</v>
      </c>
      <c r="AR47" s="63">
        <v>5.28</v>
      </c>
      <c r="AS47" s="63">
        <v>306.76799999999997</v>
      </c>
      <c r="AT47" s="54">
        <f t="shared" si="25"/>
        <v>312.04799999999994</v>
      </c>
      <c r="AU47" s="14"/>
      <c r="AV47" s="14"/>
      <c r="AW47" s="71">
        <f t="shared" si="27"/>
        <v>0</v>
      </c>
      <c r="AX47" s="77">
        <v>0</v>
      </c>
      <c r="AY47" s="53">
        <v>879.75</v>
      </c>
      <c r="AZ47" s="78">
        <v>879.75</v>
      </c>
      <c r="BA47" s="73"/>
      <c r="BB47" s="35"/>
      <c r="BC47" s="35">
        <f t="shared" si="17"/>
        <v>0</v>
      </c>
      <c r="BD47" s="53">
        <v>0</v>
      </c>
      <c r="BE47" s="53">
        <v>0</v>
      </c>
      <c r="BF47" s="53">
        <f t="shared" si="18"/>
        <v>0</v>
      </c>
      <c r="BG47" s="35"/>
      <c r="BH47" s="35"/>
      <c r="BI47" s="35">
        <f t="shared" si="35"/>
        <v>0</v>
      </c>
      <c r="BJ47" s="53"/>
      <c r="BK47" s="53"/>
      <c r="BL47" s="53">
        <f t="shared" si="19"/>
        <v>0</v>
      </c>
      <c r="BM47" s="35"/>
      <c r="BN47" s="35"/>
      <c r="BO47" s="35">
        <f t="shared" si="20"/>
        <v>0</v>
      </c>
    </row>
    <row r="48" spans="1:72" x14ac:dyDescent="0.25">
      <c r="A48" s="12">
        <v>43</v>
      </c>
      <c r="B48" s="63"/>
      <c r="C48" s="63"/>
      <c r="D48" s="54">
        <f t="shared" si="38"/>
        <v>0</v>
      </c>
      <c r="E48" s="14"/>
      <c r="F48" s="14"/>
      <c r="G48" s="35">
        <f t="shared" si="39"/>
        <v>0</v>
      </c>
      <c r="H48" s="63"/>
      <c r="I48" s="63"/>
      <c r="J48" s="54">
        <f t="shared" si="2"/>
        <v>0</v>
      </c>
      <c r="K48" s="14"/>
      <c r="L48" s="14"/>
      <c r="M48" s="35">
        <f t="shared" si="12"/>
        <v>0</v>
      </c>
      <c r="N48" s="63">
        <v>0</v>
      </c>
      <c r="O48" s="63">
        <v>75.847499999999997</v>
      </c>
      <c r="P48" s="54">
        <f t="shared" si="24"/>
        <v>75.847499999999997</v>
      </c>
      <c r="Q48" s="60"/>
      <c r="R48" s="60"/>
      <c r="S48" s="35">
        <f t="shared" si="13"/>
        <v>0</v>
      </c>
      <c r="T48" s="63">
        <v>33.110000000000007</v>
      </c>
      <c r="U48" s="63">
        <v>297.99000000000007</v>
      </c>
      <c r="V48" s="54">
        <f t="shared" si="4"/>
        <v>331.10000000000008</v>
      </c>
      <c r="W48" s="14"/>
      <c r="X48" s="14"/>
      <c r="Y48" s="35">
        <f t="shared" si="14"/>
        <v>0</v>
      </c>
      <c r="Z48" s="63"/>
      <c r="AA48" s="63"/>
      <c r="AB48" s="54">
        <f t="shared" si="32"/>
        <v>0</v>
      </c>
      <c r="AC48" s="14"/>
      <c r="AD48" s="14"/>
      <c r="AE48" s="14">
        <f t="shared" si="30"/>
        <v>0</v>
      </c>
      <c r="AF48" s="63">
        <v>47.52</v>
      </c>
      <c r="AG48" s="54">
        <v>628.32000000000005</v>
      </c>
      <c r="AH48" s="53">
        <f t="shared" si="6"/>
        <v>675.84</v>
      </c>
      <c r="AI48" s="61"/>
      <c r="AJ48" s="61"/>
      <c r="AK48" s="101">
        <f t="shared" si="29"/>
        <v>0</v>
      </c>
      <c r="AL48" s="63"/>
      <c r="AM48" s="63"/>
      <c r="AN48" s="54">
        <f t="shared" si="36"/>
        <v>0</v>
      </c>
      <c r="AO48" s="14"/>
      <c r="AP48" s="14"/>
      <c r="AQ48" s="35">
        <f t="shared" si="37"/>
        <v>0</v>
      </c>
      <c r="AR48" s="63">
        <v>0</v>
      </c>
      <c r="AS48" s="63">
        <v>269.80799999999999</v>
      </c>
      <c r="AT48" s="54">
        <f t="shared" si="25"/>
        <v>269.80799999999999</v>
      </c>
      <c r="AU48" s="14"/>
      <c r="AV48" s="14"/>
      <c r="AW48" s="71">
        <f t="shared" si="27"/>
        <v>0</v>
      </c>
      <c r="AX48" s="77">
        <v>0</v>
      </c>
      <c r="AY48" s="53">
        <v>977.5</v>
      </c>
      <c r="AZ48" s="78">
        <v>977.5</v>
      </c>
      <c r="BA48" s="73"/>
      <c r="BB48" s="35"/>
      <c r="BC48" s="35">
        <f t="shared" si="17"/>
        <v>0</v>
      </c>
      <c r="BD48" s="53">
        <v>0</v>
      </c>
      <c r="BE48" s="53">
        <v>0</v>
      </c>
      <c r="BF48" s="53">
        <f t="shared" si="18"/>
        <v>0</v>
      </c>
      <c r="BG48" s="35"/>
      <c r="BH48" s="35"/>
      <c r="BI48" s="35">
        <f t="shared" si="35"/>
        <v>0</v>
      </c>
      <c r="BJ48" s="53"/>
      <c r="BK48" s="53"/>
      <c r="BL48" s="53">
        <f t="shared" si="19"/>
        <v>0</v>
      </c>
      <c r="BM48" s="35"/>
      <c r="BN48" s="35"/>
      <c r="BO48" s="35">
        <f t="shared" si="20"/>
        <v>0</v>
      </c>
    </row>
    <row r="49" spans="1:67" x14ac:dyDescent="0.25">
      <c r="A49" s="12">
        <v>44</v>
      </c>
      <c r="B49" s="63"/>
      <c r="C49" s="63"/>
      <c r="D49" s="54">
        <f t="shared" si="38"/>
        <v>0</v>
      </c>
      <c r="E49" s="14"/>
      <c r="F49" s="14"/>
      <c r="G49" s="35">
        <f t="shared" si="39"/>
        <v>0</v>
      </c>
      <c r="H49" s="63"/>
      <c r="I49" s="63"/>
      <c r="J49" s="54">
        <f t="shared" si="2"/>
        <v>0</v>
      </c>
      <c r="K49" s="14"/>
      <c r="L49" s="14"/>
      <c r="M49" s="35">
        <f t="shared" si="12"/>
        <v>0</v>
      </c>
      <c r="N49" s="63">
        <v>0</v>
      </c>
      <c r="O49" s="63">
        <v>62.887500000000003</v>
      </c>
      <c r="P49" s="54">
        <f t="shared" si="24"/>
        <v>62.887500000000003</v>
      </c>
      <c r="Q49" s="60"/>
      <c r="R49" s="60"/>
      <c r="S49" s="35">
        <f t="shared" si="13"/>
        <v>0</v>
      </c>
      <c r="T49" s="63">
        <v>0</v>
      </c>
      <c r="U49" s="63">
        <v>0</v>
      </c>
      <c r="V49" s="54">
        <f t="shared" si="4"/>
        <v>0</v>
      </c>
      <c r="W49" s="14"/>
      <c r="X49" s="14"/>
      <c r="Y49" s="35">
        <f t="shared" si="14"/>
        <v>0</v>
      </c>
      <c r="Z49" s="63"/>
      <c r="AA49" s="63"/>
      <c r="AB49" s="54">
        <f t="shared" si="32"/>
        <v>0</v>
      </c>
      <c r="AC49" s="14"/>
      <c r="AD49" s="14"/>
      <c r="AE49" s="14">
        <f t="shared" si="30"/>
        <v>0</v>
      </c>
      <c r="AF49" s="63">
        <v>10.56</v>
      </c>
      <c r="AG49" s="63">
        <v>332.64000000000004</v>
      </c>
      <c r="AH49" s="53">
        <f t="shared" si="6"/>
        <v>343.20000000000005</v>
      </c>
      <c r="AI49" s="61"/>
      <c r="AJ49" s="61"/>
      <c r="AK49" s="101">
        <f t="shared" si="29"/>
        <v>0</v>
      </c>
      <c r="AL49" s="63"/>
      <c r="AM49" s="63"/>
      <c r="AN49" s="54">
        <f t="shared" si="36"/>
        <v>0</v>
      </c>
      <c r="AO49" s="14"/>
      <c r="AP49" s="14"/>
      <c r="AQ49" s="35">
        <f t="shared" si="37"/>
        <v>0</v>
      </c>
      <c r="AR49" s="63">
        <v>0</v>
      </c>
      <c r="AS49" s="63">
        <v>286.96800000000002</v>
      </c>
      <c r="AT49" s="54">
        <f t="shared" si="25"/>
        <v>286.96800000000002</v>
      </c>
      <c r="AU49" s="14"/>
      <c r="AV49" s="14"/>
      <c r="AW49" s="71">
        <f t="shared" si="27"/>
        <v>0</v>
      </c>
      <c r="AX49" s="77">
        <v>0</v>
      </c>
      <c r="AY49" s="53">
        <v>977.5</v>
      </c>
      <c r="AZ49" s="78">
        <v>977.5</v>
      </c>
      <c r="BA49" s="73"/>
      <c r="BB49" s="35"/>
      <c r="BC49" s="35">
        <f t="shared" si="17"/>
        <v>0</v>
      </c>
      <c r="BD49" s="53">
        <v>0</v>
      </c>
      <c r="BE49" s="53">
        <v>0</v>
      </c>
      <c r="BF49" s="53">
        <f t="shared" si="18"/>
        <v>0</v>
      </c>
      <c r="BG49" s="35"/>
      <c r="BH49" s="35"/>
      <c r="BI49" s="35">
        <f t="shared" ref="BI49:BI57" si="40">BG49+BH49</f>
        <v>0</v>
      </c>
      <c r="BJ49" s="53"/>
      <c r="BK49" s="53"/>
      <c r="BL49" s="53">
        <f t="shared" si="19"/>
        <v>0</v>
      </c>
      <c r="BM49" s="35"/>
      <c r="BN49" s="35"/>
      <c r="BO49" s="35">
        <f t="shared" si="20"/>
        <v>0</v>
      </c>
    </row>
    <row r="50" spans="1:67" x14ac:dyDescent="0.25">
      <c r="A50" s="12">
        <v>45</v>
      </c>
      <c r="B50" s="63"/>
      <c r="C50" s="63"/>
      <c r="D50" s="54">
        <f t="shared" si="38"/>
        <v>0</v>
      </c>
      <c r="E50" s="14"/>
      <c r="F50" s="14"/>
      <c r="G50" s="35">
        <f t="shared" si="39"/>
        <v>0</v>
      </c>
      <c r="H50" s="63"/>
      <c r="I50" s="63"/>
      <c r="J50" s="54">
        <f t="shared" si="2"/>
        <v>0</v>
      </c>
      <c r="K50" s="14"/>
      <c r="L50" s="14"/>
      <c r="M50" s="35">
        <f t="shared" si="12"/>
        <v>0</v>
      </c>
      <c r="N50" s="63">
        <v>0</v>
      </c>
      <c r="O50" s="63">
        <v>111.85</v>
      </c>
      <c r="P50" s="54">
        <f t="shared" si="24"/>
        <v>111.85</v>
      </c>
      <c r="Q50" s="60"/>
      <c r="R50" s="60"/>
      <c r="S50" s="35">
        <f t="shared" si="13"/>
        <v>0</v>
      </c>
      <c r="T50" s="63">
        <v>0</v>
      </c>
      <c r="U50" s="63">
        <v>0</v>
      </c>
      <c r="V50" s="54">
        <f t="shared" si="4"/>
        <v>0</v>
      </c>
      <c r="W50" s="14"/>
      <c r="X50" s="14"/>
      <c r="Y50" s="35">
        <f t="shared" si="14"/>
        <v>0</v>
      </c>
      <c r="Z50" s="63"/>
      <c r="AA50" s="63"/>
      <c r="AB50" s="54">
        <f t="shared" si="32"/>
        <v>0</v>
      </c>
      <c r="AC50" s="14"/>
      <c r="AD50" s="14"/>
      <c r="AE50" s="14">
        <f t="shared" si="30"/>
        <v>0</v>
      </c>
      <c r="AF50" s="63">
        <v>0</v>
      </c>
      <c r="AG50" s="63">
        <v>174.24</v>
      </c>
      <c r="AH50" s="53">
        <f t="shared" si="6"/>
        <v>174.24</v>
      </c>
      <c r="AI50" s="14"/>
      <c r="AJ50" s="14"/>
      <c r="AK50" s="101">
        <f t="shared" si="29"/>
        <v>0</v>
      </c>
      <c r="AL50" s="63"/>
      <c r="AM50" s="63"/>
      <c r="AN50" s="54">
        <f t="shared" si="36"/>
        <v>0</v>
      </c>
      <c r="AO50" s="14"/>
      <c r="AP50" s="14"/>
      <c r="AQ50" s="35">
        <f t="shared" si="37"/>
        <v>0</v>
      </c>
      <c r="AR50" s="63">
        <v>0</v>
      </c>
      <c r="AS50" s="63">
        <v>246.048</v>
      </c>
      <c r="AT50" s="54">
        <f t="shared" si="25"/>
        <v>246.048</v>
      </c>
      <c r="AU50" s="14"/>
      <c r="AV50" s="14"/>
      <c r="AW50" s="71">
        <f t="shared" si="27"/>
        <v>0</v>
      </c>
      <c r="AX50" s="77">
        <v>0</v>
      </c>
      <c r="AY50" s="53">
        <v>943</v>
      </c>
      <c r="AZ50" s="78">
        <v>943</v>
      </c>
      <c r="BA50" s="73"/>
      <c r="BB50" s="35"/>
      <c r="BC50" s="35">
        <f t="shared" si="17"/>
        <v>0</v>
      </c>
      <c r="BD50" s="53"/>
      <c r="BE50" s="53"/>
      <c r="BF50" s="53">
        <f t="shared" si="18"/>
        <v>0</v>
      </c>
      <c r="BG50" s="35"/>
      <c r="BH50" s="35"/>
      <c r="BI50" s="35">
        <f t="shared" si="40"/>
        <v>0</v>
      </c>
      <c r="BJ50" s="53"/>
      <c r="BK50" s="53"/>
      <c r="BL50" s="53">
        <f t="shared" si="19"/>
        <v>0</v>
      </c>
      <c r="BM50" s="35"/>
      <c r="BN50" s="35"/>
      <c r="BO50" s="35">
        <f t="shared" si="20"/>
        <v>0</v>
      </c>
    </row>
    <row r="51" spans="1:67" x14ac:dyDescent="0.25">
      <c r="A51" s="12">
        <v>46</v>
      </c>
      <c r="B51" s="63"/>
      <c r="C51" s="63"/>
      <c r="D51" s="54">
        <f t="shared" si="38"/>
        <v>0</v>
      </c>
      <c r="E51" s="14"/>
      <c r="F51" s="14"/>
      <c r="G51" s="35">
        <f t="shared" si="39"/>
        <v>0</v>
      </c>
      <c r="H51" s="63"/>
      <c r="I51" s="63"/>
      <c r="J51" s="54">
        <f t="shared" si="2"/>
        <v>0</v>
      </c>
      <c r="K51" s="14"/>
      <c r="L51" s="14"/>
      <c r="M51" s="35">
        <f t="shared" si="12"/>
        <v>0</v>
      </c>
      <c r="N51" s="63">
        <v>0</v>
      </c>
      <c r="O51" s="63">
        <v>52.267499999999998</v>
      </c>
      <c r="P51" s="54">
        <f t="shared" si="24"/>
        <v>52.267499999999998</v>
      </c>
      <c r="Q51" s="60"/>
      <c r="R51" s="60"/>
      <c r="S51" s="35">
        <f t="shared" si="13"/>
        <v>0</v>
      </c>
      <c r="T51" s="63"/>
      <c r="U51" s="63"/>
      <c r="V51" s="54">
        <f t="shared" si="4"/>
        <v>0</v>
      </c>
      <c r="W51" s="14"/>
      <c r="X51" s="14"/>
      <c r="Y51" s="35">
        <f t="shared" si="14"/>
        <v>0</v>
      </c>
      <c r="Z51" s="63"/>
      <c r="AA51" s="63"/>
      <c r="AB51" s="54">
        <f t="shared" si="32"/>
        <v>0</v>
      </c>
      <c r="AC51" s="14"/>
      <c r="AD51" s="14"/>
      <c r="AE51" s="14">
        <f t="shared" si="30"/>
        <v>0</v>
      </c>
      <c r="AF51" s="63">
        <v>5.28</v>
      </c>
      <c r="AG51" s="63">
        <v>26.400000000000002</v>
      </c>
      <c r="AH51" s="53">
        <f t="shared" si="6"/>
        <v>31.680000000000003</v>
      </c>
      <c r="AI51" s="14"/>
      <c r="AJ51" s="14"/>
      <c r="AK51" s="101">
        <f t="shared" si="29"/>
        <v>0</v>
      </c>
      <c r="AL51" s="63"/>
      <c r="AM51" s="63"/>
      <c r="AN51" s="54">
        <f t="shared" si="36"/>
        <v>0</v>
      </c>
      <c r="AO51" s="14"/>
      <c r="AP51" s="14"/>
      <c r="AQ51" s="35">
        <f t="shared" si="37"/>
        <v>0</v>
      </c>
      <c r="AR51" s="63">
        <v>0</v>
      </c>
      <c r="AS51" s="63">
        <v>115.63200000000001</v>
      </c>
      <c r="AT51" s="54">
        <f t="shared" si="25"/>
        <v>115.63200000000001</v>
      </c>
      <c r="AU51" s="14"/>
      <c r="AV51" s="14"/>
      <c r="AW51" s="71">
        <f t="shared" si="27"/>
        <v>0</v>
      </c>
      <c r="AX51" s="77">
        <v>0</v>
      </c>
      <c r="AY51" s="53">
        <v>931.5</v>
      </c>
      <c r="AZ51" s="78">
        <v>931.5</v>
      </c>
      <c r="BA51" s="73"/>
      <c r="BB51" s="35"/>
      <c r="BC51" s="35">
        <f t="shared" si="17"/>
        <v>0</v>
      </c>
      <c r="BD51" s="53"/>
      <c r="BE51" s="53"/>
      <c r="BF51" s="53">
        <f t="shared" si="18"/>
        <v>0</v>
      </c>
      <c r="BG51" s="35"/>
      <c r="BH51" s="35"/>
      <c r="BI51" s="35">
        <f t="shared" si="40"/>
        <v>0</v>
      </c>
      <c r="BJ51" s="53"/>
      <c r="BK51" s="53"/>
      <c r="BL51" s="53">
        <f t="shared" si="19"/>
        <v>0</v>
      </c>
      <c r="BM51" s="35"/>
      <c r="BN51" s="35"/>
      <c r="BO51" s="35">
        <f t="shared" si="20"/>
        <v>0</v>
      </c>
    </row>
    <row r="52" spans="1:67" x14ac:dyDescent="0.25">
      <c r="A52" s="12">
        <v>47</v>
      </c>
      <c r="B52" s="63"/>
      <c r="C52" s="63"/>
      <c r="D52" s="54">
        <f t="shared" si="38"/>
        <v>0</v>
      </c>
      <c r="E52" s="14"/>
      <c r="F52" s="14"/>
      <c r="G52" s="35">
        <f t="shared" si="39"/>
        <v>0</v>
      </c>
      <c r="H52" s="63"/>
      <c r="I52" s="63"/>
      <c r="J52" s="54">
        <f t="shared" si="2"/>
        <v>0</v>
      </c>
      <c r="K52" s="14"/>
      <c r="L52" s="14"/>
      <c r="M52" s="35">
        <f t="shared" si="12"/>
        <v>0</v>
      </c>
      <c r="N52" s="63">
        <v>0</v>
      </c>
      <c r="O52" s="63">
        <v>67.8</v>
      </c>
      <c r="P52" s="54">
        <f t="shared" si="24"/>
        <v>67.8</v>
      </c>
      <c r="Q52" s="14"/>
      <c r="R52" s="14"/>
      <c r="S52" s="35">
        <f t="shared" si="13"/>
        <v>0</v>
      </c>
      <c r="T52" s="63"/>
      <c r="U52" s="63"/>
      <c r="V52" s="54">
        <f t="shared" si="4"/>
        <v>0</v>
      </c>
      <c r="W52" s="14"/>
      <c r="X52" s="14"/>
      <c r="Y52" s="35">
        <f t="shared" si="14"/>
        <v>0</v>
      </c>
      <c r="Z52" s="63"/>
      <c r="AA52" s="63"/>
      <c r="AB52" s="54">
        <f t="shared" si="32"/>
        <v>0</v>
      </c>
      <c r="AC52" s="14"/>
      <c r="AD52" s="14"/>
      <c r="AE52" s="14">
        <f t="shared" si="30"/>
        <v>0</v>
      </c>
      <c r="AF52" s="63">
        <v>0</v>
      </c>
      <c r="AG52" s="63">
        <v>26.400000000000002</v>
      </c>
      <c r="AH52" s="53">
        <f t="shared" si="6"/>
        <v>26.400000000000002</v>
      </c>
      <c r="AI52" s="14"/>
      <c r="AJ52" s="14"/>
      <c r="AK52" s="101">
        <f t="shared" si="29"/>
        <v>0</v>
      </c>
      <c r="AL52" s="63"/>
      <c r="AM52" s="63"/>
      <c r="AN52" s="54">
        <f t="shared" si="36"/>
        <v>0</v>
      </c>
      <c r="AO52" s="14"/>
      <c r="AP52" s="14"/>
      <c r="AQ52" s="35">
        <f t="shared" si="37"/>
        <v>0</v>
      </c>
      <c r="AR52" s="63">
        <v>0</v>
      </c>
      <c r="AS52" s="63">
        <v>90.816000000000003</v>
      </c>
      <c r="AT52" s="54">
        <f t="shared" si="25"/>
        <v>90.816000000000003</v>
      </c>
      <c r="AU52" s="14"/>
      <c r="AV52" s="14"/>
      <c r="AW52" s="71">
        <f t="shared" si="27"/>
        <v>0</v>
      </c>
      <c r="AX52" s="77">
        <v>0</v>
      </c>
      <c r="AY52" s="53">
        <v>960.25</v>
      </c>
      <c r="AZ52" s="78">
        <v>960.25</v>
      </c>
      <c r="BA52" s="73"/>
      <c r="BB52" s="35"/>
      <c r="BC52" s="35">
        <f t="shared" si="17"/>
        <v>0</v>
      </c>
      <c r="BD52" s="53"/>
      <c r="BE52" s="53"/>
      <c r="BF52" s="53">
        <f t="shared" si="18"/>
        <v>0</v>
      </c>
      <c r="BG52" s="35"/>
      <c r="BH52" s="35"/>
      <c r="BI52" s="35">
        <f t="shared" si="40"/>
        <v>0</v>
      </c>
      <c r="BJ52" s="53"/>
      <c r="BK52" s="53"/>
      <c r="BL52" s="53">
        <f t="shared" si="19"/>
        <v>0</v>
      </c>
      <c r="BM52" s="35"/>
      <c r="BN52" s="35"/>
      <c r="BO52" s="35">
        <f t="shared" si="20"/>
        <v>0</v>
      </c>
    </row>
    <row r="53" spans="1:67" x14ac:dyDescent="0.25">
      <c r="A53" s="12">
        <v>48</v>
      </c>
      <c r="B53" s="63"/>
      <c r="C53" s="63"/>
      <c r="D53" s="54">
        <f t="shared" si="38"/>
        <v>0</v>
      </c>
      <c r="E53" s="14"/>
      <c r="F53" s="14"/>
      <c r="G53" s="35">
        <f>E53+F53</f>
        <v>0</v>
      </c>
      <c r="H53" s="63"/>
      <c r="I53" s="63"/>
      <c r="J53" s="54">
        <f t="shared" si="2"/>
        <v>0</v>
      </c>
      <c r="K53" s="14"/>
      <c r="L53" s="14"/>
      <c r="M53" s="35">
        <f t="shared" si="12"/>
        <v>0</v>
      </c>
      <c r="N53" s="63">
        <v>0</v>
      </c>
      <c r="O53" s="63">
        <v>15.7</v>
      </c>
      <c r="P53" s="54">
        <f>N53+O53</f>
        <v>15.7</v>
      </c>
      <c r="Q53" s="14"/>
      <c r="R53" s="14"/>
      <c r="S53" s="35">
        <f t="shared" si="13"/>
        <v>0</v>
      </c>
      <c r="T53" s="63"/>
      <c r="U53" s="63"/>
      <c r="V53" s="54">
        <f t="shared" si="4"/>
        <v>0</v>
      </c>
      <c r="W53" s="14"/>
      <c r="X53" s="14"/>
      <c r="Y53" s="35">
        <f t="shared" si="14"/>
        <v>0</v>
      </c>
      <c r="Z53" s="63"/>
      <c r="AA53" s="63"/>
      <c r="AB53" s="54">
        <f t="shared" si="32"/>
        <v>0</v>
      </c>
      <c r="AC53" s="14"/>
      <c r="AD53" s="14"/>
      <c r="AE53" s="14">
        <f t="shared" si="30"/>
        <v>0</v>
      </c>
      <c r="AF53" s="63">
        <v>0</v>
      </c>
      <c r="AG53" s="63">
        <v>15.84</v>
      </c>
      <c r="AH53" s="53">
        <f t="shared" si="6"/>
        <v>15.84</v>
      </c>
      <c r="AI53" s="14"/>
      <c r="AJ53" s="14"/>
      <c r="AK53" s="101">
        <f t="shared" si="29"/>
        <v>0</v>
      </c>
      <c r="AL53" s="63"/>
      <c r="AM53" s="63"/>
      <c r="AN53" s="54">
        <f t="shared" si="36"/>
        <v>0</v>
      </c>
      <c r="AO53" s="14"/>
      <c r="AP53" s="14"/>
      <c r="AQ53" s="35">
        <f t="shared" si="37"/>
        <v>0</v>
      </c>
      <c r="AR53" s="63">
        <v>10.56</v>
      </c>
      <c r="AS53" s="63">
        <v>10.295999999999999</v>
      </c>
      <c r="AT53" s="54">
        <f t="shared" si="25"/>
        <v>20.856000000000002</v>
      </c>
      <c r="AU53" s="14"/>
      <c r="AV53" s="14"/>
      <c r="AW53" s="71">
        <f t="shared" si="27"/>
        <v>0</v>
      </c>
      <c r="AX53" s="77">
        <v>0</v>
      </c>
      <c r="AY53" s="53">
        <v>914.25</v>
      </c>
      <c r="AZ53" s="78">
        <v>914.25</v>
      </c>
      <c r="BA53" s="73"/>
      <c r="BB53" s="35"/>
      <c r="BC53" s="35">
        <f t="shared" si="17"/>
        <v>0</v>
      </c>
      <c r="BD53" s="53"/>
      <c r="BE53" s="53"/>
      <c r="BF53" s="53">
        <f t="shared" si="18"/>
        <v>0</v>
      </c>
      <c r="BG53" s="35"/>
      <c r="BH53" s="35"/>
      <c r="BI53" s="35">
        <f t="shared" si="40"/>
        <v>0</v>
      </c>
      <c r="BJ53" s="53"/>
      <c r="BK53" s="53"/>
      <c r="BL53" s="53">
        <f t="shared" si="19"/>
        <v>0</v>
      </c>
      <c r="BM53" s="35"/>
      <c r="BN53" s="35"/>
      <c r="BO53" s="35">
        <f t="shared" si="20"/>
        <v>0</v>
      </c>
    </row>
    <row r="54" spans="1:67" x14ac:dyDescent="0.25">
      <c r="A54" s="12">
        <v>49</v>
      </c>
      <c r="B54" s="63"/>
      <c r="C54" s="63"/>
      <c r="D54" s="54">
        <f t="shared" si="38"/>
        <v>0</v>
      </c>
      <c r="E54" s="14"/>
      <c r="F54" s="14"/>
      <c r="G54" s="35">
        <f t="shared" ref="G54:G55" si="41">E54+F54</f>
        <v>0</v>
      </c>
      <c r="H54" s="63"/>
      <c r="I54" s="63"/>
      <c r="J54" s="54">
        <f t="shared" si="2"/>
        <v>0</v>
      </c>
      <c r="K54" s="14"/>
      <c r="L54" s="14"/>
      <c r="M54" s="35">
        <f t="shared" si="12"/>
        <v>0</v>
      </c>
      <c r="N54" s="63">
        <v>0</v>
      </c>
      <c r="O54" s="63">
        <v>24.21</v>
      </c>
      <c r="P54" s="54">
        <f>N54+O54</f>
        <v>24.21</v>
      </c>
      <c r="Q54" s="14"/>
      <c r="R54" s="14"/>
      <c r="S54" s="35">
        <f t="shared" si="13"/>
        <v>0</v>
      </c>
      <c r="T54" s="63"/>
      <c r="U54" s="63"/>
      <c r="V54" s="54">
        <f t="shared" si="4"/>
        <v>0</v>
      </c>
      <c r="W54" s="14"/>
      <c r="X54" s="14"/>
      <c r="Y54" s="35">
        <f t="shared" si="14"/>
        <v>0</v>
      </c>
      <c r="Z54" s="63"/>
      <c r="AA54" s="63"/>
      <c r="AB54" s="54">
        <f t="shared" si="32"/>
        <v>0</v>
      </c>
      <c r="AC54" s="14"/>
      <c r="AD54" s="14"/>
      <c r="AE54" s="14">
        <f t="shared" si="30"/>
        <v>0</v>
      </c>
      <c r="AF54" s="63">
        <v>10.56</v>
      </c>
      <c r="AG54" s="63">
        <v>15.84</v>
      </c>
      <c r="AH54" s="53">
        <f t="shared" si="6"/>
        <v>26.4</v>
      </c>
      <c r="AI54" s="14"/>
      <c r="AJ54" s="14"/>
      <c r="AK54" s="101">
        <f t="shared" si="29"/>
        <v>0</v>
      </c>
      <c r="AL54" s="63"/>
      <c r="AM54" s="63"/>
      <c r="AN54" s="54">
        <f t="shared" si="36"/>
        <v>0</v>
      </c>
      <c r="AO54" s="14"/>
      <c r="AP54" s="14"/>
      <c r="AQ54" s="35">
        <f t="shared" si="37"/>
        <v>0</v>
      </c>
      <c r="AR54" s="63">
        <v>10.56</v>
      </c>
      <c r="AS54" s="63">
        <v>2.3759999999999999</v>
      </c>
      <c r="AT54" s="54">
        <f t="shared" si="25"/>
        <v>12.936</v>
      </c>
      <c r="AU54" s="14"/>
      <c r="AV54" s="14"/>
      <c r="AW54" s="71">
        <f t="shared" si="27"/>
        <v>0</v>
      </c>
      <c r="AX54" s="77">
        <v>0</v>
      </c>
      <c r="AY54" s="53">
        <v>937.25</v>
      </c>
      <c r="AZ54" s="78">
        <v>937.25</v>
      </c>
      <c r="BA54" s="73"/>
      <c r="BB54" s="35"/>
      <c r="BC54" s="35">
        <f t="shared" si="17"/>
        <v>0</v>
      </c>
      <c r="BD54" s="53"/>
      <c r="BE54" s="53">
        <v>0</v>
      </c>
      <c r="BF54" s="53">
        <f t="shared" si="18"/>
        <v>0</v>
      </c>
      <c r="BG54" s="35"/>
      <c r="BH54" s="35"/>
      <c r="BI54" s="35">
        <f t="shared" si="40"/>
        <v>0</v>
      </c>
      <c r="BJ54" s="53"/>
      <c r="BK54" s="53"/>
      <c r="BL54" s="53">
        <f t="shared" si="19"/>
        <v>0</v>
      </c>
      <c r="BM54" s="35"/>
      <c r="BN54" s="35"/>
      <c r="BO54" s="35">
        <f t="shared" si="20"/>
        <v>0</v>
      </c>
    </row>
    <row r="55" spans="1:67" x14ac:dyDescent="0.25">
      <c r="A55" s="12">
        <v>50</v>
      </c>
      <c r="B55" s="63"/>
      <c r="C55" s="63"/>
      <c r="D55" s="54">
        <f t="shared" si="38"/>
        <v>0</v>
      </c>
      <c r="E55" s="14"/>
      <c r="F55" s="14"/>
      <c r="G55" s="35">
        <f t="shared" si="41"/>
        <v>0</v>
      </c>
      <c r="H55" s="63"/>
      <c r="I55" s="63"/>
      <c r="J55" s="54">
        <f t="shared" si="2"/>
        <v>0</v>
      </c>
      <c r="K55" s="14"/>
      <c r="L55" s="14"/>
      <c r="M55" s="35">
        <f t="shared" si="12"/>
        <v>0</v>
      </c>
      <c r="N55" s="63">
        <v>0</v>
      </c>
      <c r="O55" s="63">
        <v>16.797499999999999</v>
      </c>
      <c r="P55" s="54">
        <f>N55+O55</f>
        <v>16.797499999999999</v>
      </c>
      <c r="Q55" s="14"/>
      <c r="R55" s="14"/>
      <c r="S55" s="35">
        <f t="shared" si="13"/>
        <v>0</v>
      </c>
      <c r="T55" s="63"/>
      <c r="U55" s="63"/>
      <c r="V55" s="54">
        <f t="shared" si="4"/>
        <v>0</v>
      </c>
      <c r="W55" s="14"/>
      <c r="X55" s="14"/>
      <c r="Y55" s="35">
        <f t="shared" si="14"/>
        <v>0</v>
      </c>
      <c r="Z55" s="63"/>
      <c r="AA55" s="63"/>
      <c r="AB55" s="54">
        <f t="shared" si="32"/>
        <v>0</v>
      </c>
      <c r="AC55" s="14"/>
      <c r="AD55" s="14"/>
      <c r="AE55" s="14">
        <f t="shared" si="30"/>
        <v>0</v>
      </c>
      <c r="AF55" s="63">
        <v>5.28</v>
      </c>
      <c r="AG55" s="63">
        <v>10.56</v>
      </c>
      <c r="AH55" s="53">
        <f t="shared" si="6"/>
        <v>15.84</v>
      </c>
      <c r="AI55" s="14"/>
      <c r="AJ55" s="14"/>
      <c r="AK55" s="101">
        <f t="shared" si="29"/>
        <v>0</v>
      </c>
      <c r="AL55" s="63"/>
      <c r="AM55" s="63"/>
      <c r="AN55" s="54">
        <f t="shared" si="36"/>
        <v>0</v>
      </c>
      <c r="AO55" s="14"/>
      <c r="AP55" s="14"/>
      <c r="AQ55" s="35">
        <f t="shared" si="37"/>
        <v>0</v>
      </c>
      <c r="AR55" s="63">
        <v>0</v>
      </c>
      <c r="AS55" s="63">
        <v>0</v>
      </c>
      <c r="AT55" s="54">
        <f t="shared" si="25"/>
        <v>0</v>
      </c>
      <c r="AU55" s="14"/>
      <c r="AV55" s="14"/>
      <c r="AW55" s="71">
        <f t="shared" si="27"/>
        <v>0</v>
      </c>
      <c r="AX55" s="77">
        <v>0</v>
      </c>
      <c r="AY55" s="53">
        <v>983.25</v>
      </c>
      <c r="AZ55" s="78">
        <v>983.25</v>
      </c>
      <c r="BA55" s="73"/>
      <c r="BB55" s="35"/>
      <c r="BC55" s="35">
        <f t="shared" si="17"/>
        <v>0</v>
      </c>
      <c r="BD55" s="53"/>
      <c r="BE55" s="53">
        <v>0</v>
      </c>
      <c r="BF55" s="53">
        <f t="shared" si="18"/>
        <v>0</v>
      </c>
      <c r="BG55" s="35"/>
      <c r="BH55" s="35"/>
      <c r="BI55" s="35">
        <f t="shared" si="40"/>
        <v>0</v>
      </c>
      <c r="BJ55" s="53"/>
      <c r="BK55" s="53"/>
      <c r="BL55" s="53">
        <f t="shared" si="19"/>
        <v>0</v>
      </c>
      <c r="BM55" s="35"/>
      <c r="BN55" s="35"/>
      <c r="BO55" s="35">
        <f t="shared" si="20"/>
        <v>0</v>
      </c>
    </row>
    <row r="56" spans="1:67" x14ac:dyDescent="0.25">
      <c r="A56" s="12">
        <v>51</v>
      </c>
      <c r="B56" s="63"/>
      <c r="C56" s="63"/>
      <c r="D56" s="54">
        <f t="shared" si="38"/>
        <v>0</v>
      </c>
      <c r="E56" s="14"/>
      <c r="F56" s="14"/>
      <c r="G56" s="35">
        <f t="shared" si="39"/>
        <v>0</v>
      </c>
      <c r="H56" s="63"/>
      <c r="I56" s="63"/>
      <c r="J56" s="54">
        <f t="shared" si="2"/>
        <v>0</v>
      </c>
      <c r="K56" s="14"/>
      <c r="L56" s="14"/>
      <c r="M56" s="35">
        <f t="shared" si="12"/>
        <v>0</v>
      </c>
      <c r="N56" s="63">
        <v>0</v>
      </c>
      <c r="O56" s="63">
        <v>0</v>
      </c>
      <c r="P56" s="54">
        <f t="shared" si="24"/>
        <v>0</v>
      </c>
      <c r="Q56" s="14"/>
      <c r="R56" s="14"/>
      <c r="S56" s="35">
        <f t="shared" si="13"/>
        <v>0</v>
      </c>
      <c r="T56" s="63"/>
      <c r="U56" s="63"/>
      <c r="V56" s="54">
        <f t="shared" si="4"/>
        <v>0</v>
      </c>
      <c r="W56" s="14"/>
      <c r="X56" s="14"/>
      <c r="Y56" s="35">
        <f t="shared" si="14"/>
        <v>0</v>
      </c>
      <c r="Z56" s="63"/>
      <c r="AA56" s="63"/>
      <c r="AB56" s="54">
        <f t="shared" si="32"/>
        <v>0</v>
      </c>
      <c r="AC56" s="14"/>
      <c r="AD56" s="14"/>
      <c r="AE56" s="14">
        <f t="shared" si="30"/>
        <v>0</v>
      </c>
      <c r="AF56" s="63">
        <v>7.92</v>
      </c>
      <c r="AG56" s="63">
        <v>15.84</v>
      </c>
      <c r="AH56" s="53">
        <f t="shared" si="6"/>
        <v>23.759999999999998</v>
      </c>
      <c r="AI56" s="14"/>
      <c r="AJ56" s="14"/>
      <c r="AK56" s="101">
        <f t="shared" si="29"/>
        <v>0</v>
      </c>
      <c r="AL56" s="63"/>
      <c r="AM56" s="63"/>
      <c r="AN56" s="54">
        <f t="shared" si="36"/>
        <v>0</v>
      </c>
      <c r="AO56" s="14"/>
      <c r="AP56" s="14"/>
      <c r="AQ56" s="35">
        <f t="shared" si="37"/>
        <v>0</v>
      </c>
      <c r="AR56" s="63">
        <v>0</v>
      </c>
      <c r="AS56" s="63">
        <v>0</v>
      </c>
      <c r="AT56" s="54">
        <f t="shared" si="25"/>
        <v>0</v>
      </c>
      <c r="AU56" s="14"/>
      <c r="AV56" s="14"/>
      <c r="AW56" s="71">
        <f t="shared" si="27"/>
        <v>0</v>
      </c>
      <c r="AX56" s="77">
        <v>0</v>
      </c>
      <c r="AY56" s="53">
        <v>845.25</v>
      </c>
      <c r="AZ56" s="78">
        <v>845.25</v>
      </c>
      <c r="BA56" s="73"/>
      <c r="BB56" s="35"/>
      <c r="BC56" s="35">
        <f t="shared" si="17"/>
        <v>0</v>
      </c>
      <c r="BD56" s="53"/>
      <c r="BE56" s="53">
        <v>0</v>
      </c>
      <c r="BF56" s="53">
        <f t="shared" si="18"/>
        <v>0</v>
      </c>
      <c r="BG56" s="35"/>
      <c r="BH56" s="35"/>
      <c r="BI56" s="35">
        <f t="shared" si="40"/>
        <v>0</v>
      </c>
      <c r="BJ56" s="53"/>
      <c r="BK56" s="53"/>
      <c r="BL56" s="53">
        <f t="shared" si="19"/>
        <v>0</v>
      </c>
      <c r="BM56" s="35"/>
      <c r="BN56" s="35"/>
      <c r="BO56" s="35">
        <f t="shared" si="20"/>
        <v>0</v>
      </c>
    </row>
    <row r="57" spans="1:67" x14ac:dyDescent="0.25">
      <c r="A57" s="12">
        <v>52</v>
      </c>
      <c r="B57" s="63"/>
      <c r="C57" s="63"/>
      <c r="D57" s="54">
        <f t="shared" si="38"/>
        <v>0</v>
      </c>
      <c r="E57" s="14"/>
      <c r="F57" s="14"/>
      <c r="G57" s="35">
        <f t="shared" si="39"/>
        <v>0</v>
      </c>
      <c r="H57" s="63"/>
      <c r="I57" s="63"/>
      <c r="J57" s="54">
        <f t="shared" si="2"/>
        <v>0</v>
      </c>
      <c r="K57" s="14"/>
      <c r="L57" s="14"/>
      <c r="M57" s="35">
        <f t="shared" si="12"/>
        <v>0</v>
      </c>
      <c r="N57" s="63">
        <v>0</v>
      </c>
      <c r="O57" s="63">
        <v>8.8800000000000008</v>
      </c>
      <c r="P57" s="54">
        <f t="shared" si="24"/>
        <v>8.8800000000000008</v>
      </c>
      <c r="Q57" s="14"/>
      <c r="R57" s="14"/>
      <c r="S57" s="35">
        <f t="shared" si="13"/>
        <v>0</v>
      </c>
      <c r="T57" s="63"/>
      <c r="U57" s="63"/>
      <c r="V57" s="54">
        <f t="shared" si="4"/>
        <v>0</v>
      </c>
      <c r="W57" s="14"/>
      <c r="X57" s="14"/>
      <c r="Y57" s="35">
        <f t="shared" si="14"/>
        <v>0</v>
      </c>
      <c r="Z57" s="63"/>
      <c r="AA57" s="63"/>
      <c r="AB57" s="54">
        <f t="shared" si="32"/>
        <v>0</v>
      </c>
      <c r="AC57" s="14"/>
      <c r="AD57" s="14"/>
      <c r="AE57" s="14">
        <f t="shared" si="30"/>
        <v>0</v>
      </c>
      <c r="AF57" s="63">
        <v>13.2</v>
      </c>
      <c r="AG57" s="63">
        <v>26.400000000000002</v>
      </c>
      <c r="AH57" s="53">
        <f t="shared" si="6"/>
        <v>39.6</v>
      </c>
      <c r="AI57" s="14"/>
      <c r="AJ57" s="14"/>
      <c r="AK57" s="101">
        <f t="shared" si="29"/>
        <v>0</v>
      </c>
      <c r="AL57" s="63"/>
      <c r="AM57" s="63"/>
      <c r="AN57" s="54">
        <f t="shared" si="36"/>
        <v>0</v>
      </c>
      <c r="AO57" s="14"/>
      <c r="AP57" s="14"/>
      <c r="AQ57" s="35">
        <f t="shared" si="37"/>
        <v>0</v>
      </c>
      <c r="AR57" s="63">
        <v>0</v>
      </c>
      <c r="AS57" s="63">
        <v>0</v>
      </c>
      <c r="AT57" s="54">
        <f t="shared" si="25"/>
        <v>0</v>
      </c>
      <c r="AU57" s="14"/>
      <c r="AV57" s="14"/>
      <c r="AW57" s="71">
        <f t="shared" si="27"/>
        <v>0</v>
      </c>
      <c r="AX57" s="77">
        <v>0</v>
      </c>
      <c r="AY57" s="53">
        <v>937.25</v>
      </c>
      <c r="AZ57" s="78">
        <v>937.25</v>
      </c>
      <c r="BA57" s="73"/>
      <c r="BB57" s="35"/>
      <c r="BC57" s="35">
        <f t="shared" si="17"/>
        <v>0</v>
      </c>
      <c r="BD57" s="53"/>
      <c r="BE57" s="53">
        <v>0</v>
      </c>
      <c r="BF57" s="53">
        <f t="shared" si="18"/>
        <v>0</v>
      </c>
      <c r="BG57" s="35"/>
      <c r="BH57" s="35"/>
      <c r="BI57" s="35">
        <f t="shared" si="40"/>
        <v>0</v>
      </c>
      <c r="BJ57" s="53"/>
      <c r="BK57" s="53"/>
      <c r="BL57" s="53">
        <f t="shared" si="19"/>
        <v>0</v>
      </c>
      <c r="BM57" s="35"/>
      <c r="BN57" s="35"/>
      <c r="BO57" s="35">
        <f t="shared" si="20"/>
        <v>0</v>
      </c>
    </row>
    <row r="58" spans="1:67" x14ac:dyDescent="0.25">
      <c r="A58" s="16"/>
      <c r="B58" s="146">
        <f t="shared" ref="B58:AH58" si="42">SUM(B6:B57)</f>
        <v>5131.5999999999995</v>
      </c>
      <c r="C58" s="146">
        <f t="shared" si="42"/>
        <v>15110.06323551796</v>
      </c>
      <c r="D58" s="146">
        <f t="shared" si="42"/>
        <v>20241.663235517964</v>
      </c>
      <c r="E58" s="147">
        <f t="shared" si="42"/>
        <v>5388</v>
      </c>
      <c r="F58" s="147">
        <f t="shared" si="42"/>
        <v>14991.25</v>
      </c>
      <c r="G58" s="147">
        <f t="shared" si="42"/>
        <v>20379.25</v>
      </c>
      <c r="H58" s="146">
        <f t="shared" si="42"/>
        <v>565.19999999999993</v>
      </c>
      <c r="I58" s="146">
        <f t="shared" si="42"/>
        <v>19511.999999999996</v>
      </c>
      <c r="J58" s="146">
        <f t="shared" si="42"/>
        <v>20077.200000000004</v>
      </c>
      <c r="K58" s="147">
        <f t="shared" si="42"/>
        <v>750.75</v>
      </c>
      <c r="L58" s="147">
        <f t="shared" si="42"/>
        <v>15175.5</v>
      </c>
      <c r="M58" s="147">
        <f t="shared" si="42"/>
        <v>15926.25</v>
      </c>
      <c r="N58" s="146">
        <f t="shared" si="42"/>
        <v>0</v>
      </c>
      <c r="O58" s="146">
        <f t="shared" si="42"/>
        <v>1049.5755000000001</v>
      </c>
      <c r="P58" s="146">
        <f t="shared" si="42"/>
        <v>1049.5755000000001</v>
      </c>
      <c r="Q58" s="147">
        <f t="shared" si="42"/>
        <v>0</v>
      </c>
      <c r="R58" s="147">
        <f t="shared" si="42"/>
        <v>455.84500000000003</v>
      </c>
      <c r="S58" s="147">
        <f t="shared" si="42"/>
        <v>455.84500000000003</v>
      </c>
      <c r="T58" s="146">
        <f t="shared" si="42"/>
        <v>2197.3357999999998</v>
      </c>
      <c r="U58" s="146">
        <f t="shared" si="42"/>
        <v>12278.4002</v>
      </c>
      <c r="V58" s="146">
        <f t="shared" si="42"/>
        <v>14475.736000000003</v>
      </c>
      <c r="W58" s="147">
        <f t="shared" si="42"/>
        <v>0</v>
      </c>
      <c r="X58" s="147">
        <f t="shared" si="42"/>
        <v>0</v>
      </c>
      <c r="Y58" s="147">
        <f t="shared" si="42"/>
        <v>0</v>
      </c>
      <c r="Z58" s="146">
        <f t="shared" si="42"/>
        <v>0</v>
      </c>
      <c r="AA58" s="146">
        <f t="shared" si="42"/>
        <v>0</v>
      </c>
      <c r="AB58" s="146">
        <f t="shared" si="42"/>
        <v>0</v>
      </c>
      <c r="AC58" s="147">
        <f t="shared" si="42"/>
        <v>0</v>
      </c>
      <c r="AD58" s="147">
        <f t="shared" si="42"/>
        <v>0</v>
      </c>
      <c r="AE58" s="147">
        <f t="shared" si="42"/>
        <v>0</v>
      </c>
      <c r="AF58" s="146">
        <f t="shared" si="42"/>
        <v>10898.718599999998</v>
      </c>
      <c r="AG58" s="146">
        <f t="shared" si="42"/>
        <v>109284.80978635709</v>
      </c>
      <c r="AH58" s="146">
        <f t="shared" si="42"/>
        <v>120183.52838635707</v>
      </c>
      <c r="AI58" s="147">
        <f t="shared" ref="AI58:BO58" si="43">SUM(AI6:AI57)</f>
        <v>10232.040984000001</v>
      </c>
      <c r="AJ58" s="147">
        <f t="shared" si="43"/>
        <v>72563.196478480168</v>
      </c>
      <c r="AK58" s="147">
        <f t="shared" si="43"/>
        <v>82795.237462480174</v>
      </c>
      <c r="AL58" s="146">
        <f t="shared" si="43"/>
        <v>0</v>
      </c>
      <c r="AM58" s="146">
        <f t="shared" si="43"/>
        <v>4635.7532375000001</v>
      </c>
      <c r="AN58" s="146">
        <f t="shared" si="43"/>
        <v>4635.7532375000001</v>
      </c>
      <c r="AO58" s="147">
        <f t="shared" si="43"/>
        <v>0</v>
      </c>
      <c r="AP58" s="147">
        <f t="shared" si="43"/>
        <v>2829.46675</v>
      </c>
      <c r="AQ58" s="147">
        <f t="shared" si="43"/>
        <v>2829.46675</v>
      </c>
      <c r="AR58" s="146">
        <f t="shared" si="43"/>
        <v>5704.5120000000015</v>
      </c>
      <c r="AS58" s="146">
        <f t="shared" si="43"/>
        <v>16449.576000000001</v>
      </c>
      <c r="AT58" s="146">
        <f>SUM(AT11:AT57)</f>
        <v>22154.087999999992</v>
      </c>
      <c r="AU58" s="147">
        <f t="shared" si="43"/>
        <v>3697.5839999999994</v>
      </c>
      <c r="AV58" s="147">
        <f t="shared" si="43"/>
        <v>10989.528</v>
      </c>
      <c r="AW58" s="147">
        <f t="shared" si="43"/>
        <v>14687.112000000001</v>
      </c>
      <c r="AX58" s="146">
        <f t="shared" si="43"/>
        <v>0</v>
      </c>
      <c r="AY58" s="146">
        <f t="shared" si="43"/>
        <v>34689.921800621698</v>
      </c>
      <c r="AZ58" s="146">
        <f t="shared" si="43"/>
        <v>34689.921800621698</v>
      </c>
      <c r="BA58" s="147">
        <f t="shared" si="43"/>
        <v>0</v>
      </c>
      <c r="BB58" s="147">
        <f t="shared" si="43"/>
        <v>16313.413500000001</v>
      </c>
      <c r="BC58" s="147">
        <f t="shared" si="43"/>
        <v>16313.413500000001</v>
      </c>
      <c r="BD58" s="146">
        <f t="shared" si="43"/>
        <v>0</v>
      </c>
      <c r="BE58" s="146">
        <f t="shared" si="43"/>
        <v>9200.5</v>
      </c>
      <c r="BF58" s="146">
        <f t="shared" si="43"/>
        <v>9200.5</v>
      </c>
      <c r="BG58" s="147">
        <f>SUM(BG6:BG57)</f>
        <v>0</v>
      </c>
      <c r="BH58" s="147">
        <f>SUM(BH6:BH57)</f>
        <v>7725.75</v>
      </c>
      <c r="BI58" s="147">
        <f t="shared" si="43"/>
        <v>7725.75</v>
      </c>
      <c r="BJ58" s="147">
        <f t="shared" si="43"/>
        <v>0</v>
      </c>
      <c r="BK58" s="147">
        <f t="shared" si="43"/>
        <v>4725.5999999999995</v>
      </c>
      <c r="BL58" s="147">
        <f t="shared" si="43"/>
        <v>4725.5999999999995</v>
      </c>
      <c r="BM58" s="147">
        <f t="shared" si="43"/>
        <v>0</v>
      </c>
      <c r="BN58" s="147">
        <f t="shared" si="43"/>
        <v>7463.36</v>
      </c>
      <c r="BO58" s="147">
        <f t="shared" si="43"/>
        <v>7463.36</v>
      </c>
    </row>
    <row r="60" spans="1:67" x14ac:dyDescent="0.25">
      <c r="B60" s="67"/>
      <c r="AF60" s="64"/>
      <c r="AM60" s="64"/>
      <c r="AP60" s="64"/>
      <c r="AR60" s="27"/>
    </row>
    <row r="61" spans="1:67" x14ac:dyDescent="0.25">
      <c r="B61" s="68"/>
    </row>
    <row r="62" spans="1:67" x14ac:dyDescent="0.25">
      <c r="B62" s="68"/>
    </row>
    <row r="63" spans="1:67" x14ac:dyDescent="0.25">
      <c r="B63" s="68"/>
    </row>
    <row r="64" spans="1:67" x14ac:dyDescent="0.25">
      <c r="B64" s="68"/>
    </row>
    <row r="65" spans="2:2" x14ac:dyDescent="0.25">
      <c r="B65" s="68"/>
    </row>
  </sheetData>
  <mergeCells count="12">
    <mergeCell ref="BM3:BO3"/>
    <mergeCell ref="BJ3:BL3"/>
    <mergeCell ref="AF3:AH3"/>
    <mergeCell ref="AL3:AN3"/>
    <mergeCell ref="AR3:AT3"/>
    <mergeCell ref="BD3:BF3"/>
    <mergeCell ref="BG3:BI3"/>
    <mergeCell ref="B3:D3"/>
    <mergeCell ref="H3:J3"/>
    <mergeCell ref="N3:P3"/>
    <mergeCell ref="T3:V3"/>
    <mergeCell ref="Z3:AB3"/>
  </mergeCells>
  <phoneticPr fontId="0" type="noConversion"/>
  <pageMargins left="0.75" right="0.75" top="1" bottom="1" header="0.5" footer="0.5"/>
  <pageSetup paperSize="9" scale="3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4" zoomScale="110" zoomScaleNormal="110" workbookViewId="0">
      <selection activeCell="AA6" sqref="AA6"/>
    </sheetView>
  </sheetViews>
  <sheetFormatPr defaultRowHeight="13.2" x14ac:dyDescent="0.25"/>
  <cols>
    <col min="24" max="24" width="4.88671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1" sqref="P1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S11" sqref="S11"/>
    </sheetView>
  </sheetViews>
  <sheetFormatPr defaultRowHeight="13.2" x14ac:dyDescent="0.25"/>
  <sheetData>
    <row r="16" spans="18:18" x14ac:dyDescent="0.25">
      <c r="R16" s="24" t="s">
        <v>14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9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:I36"/>
    </sheetView>
  </sheetViews>
  <sheetFormatPr defaultColWidth="8.88671875" defaultRowHeight="10.199999999999999" x14ac:dyDescent="0.2"/>
  <cols>
    <col min="1" max="1" width="7.88671875" style="17" customWidth="1"/>
    <col min="2" max="5" width="6.109375" style="17" customWidth="1"/>
    <col min="6" max="6" width="6.44140625" style="17" customWidth="1"/>
    <col min="7" max="17" width="6.109375" style="17" customWidth="1"/>
    <col min="18" max="19" width="6.88671875" style="17" customWidth="1"/>
    <col min="20" max="24" width="6.109375" style="17" customWidth="1"/>
    <col min="25" max="25" width="6.6640625" style="17" bestFit="1" customWidth="1"/>
    <col min="26" max="26" width="6.109375" style="17" customWidth="1"/>
    <col min="27" max="27" width="6.6640625" style="17" customWidth="1"/>
    <col min="28" max="34" width="6.109375" style="17" customWidth="1"/>
    <col min="35" max="35" width="6.88671875" style="17" customWidth="1"/>
    <col min="36" max="36" width="8.33203125" style="17" customWidth="1"/>
    <col min="37" max="37" width="8.33203125" style="17" bestFit="1" customWidth="1"/>
    <col min="38" max="38" width="8.88671875" style="17"/>
    <col min="39" max="39" width="7.109375" style="17" customWidth="1"/>
    <col min="40" max="40" width="7.44140625" style="17" customWidth="1"/>
    <col min="41" max="41" width="7.88671875" style="17" customWidth="1"/>
    <col min="42" max="16384" width="8.88671875" style="17"/>
  </cols>
  <sheetData>
    <row r="1" spans="1:46" x14ac:dyDescent="0.2">
      <c r="B1" s="1"/>
      <c r="C1" s="1"/>
      <c r="D1" s="1"/>
      <c r="E1" s="1"/>
      <c r="F1" s="148" t="s">
        <v>82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6" ht="10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92"/>
      <c r="AJ2" s="192"/>
      <c r="AK2" s="192"/>
      <c r="AM2" s="184" t="s">
        <v>63</v>
      </c>
      <c r="AN2" s="184"/>
      <c r="AO2" s="184"/>
    </row>
    <row r="3" spans="1:46" ht="13.5" customHeight="1" thickBot="1" x14ac:dyDescent="0.25">
      <c r="A3" s="1"/>
      <c r="B3" s="189" t="s">
        <v>0</v>
      </c>
      <c r="C3" s="190"/>
      <c r="D3" s="191"/>
      <c r="E3" s="189" t="s">
        <v>1</v>
      </c>
      <c r="F3" s="190"/>
      <c r="G3" s="191"/>
      <c r="H3" s="189" t="s">
        <v>2</v>
      </c>
      <c r="I3" s="190"/>
      <c r="J3" s="191"/>
      <c r="K3" s="189" t="s">
        <v>53</v>
      </c>
      <c r="L3" s="190"/>
      <c r="M3" s="191"/>
      <c r="N3" s="189" t="s">
        <v>3</v>
      </c>
      <c r="O3" s="190"/>
      <c r="P3" s="191"/>
      <c r="Q3" s="189" t="s">
        <v>4</v>
      </c>
      <c r="R3" s="190"/>
      <c r="S3" s="191"/>
      <c r="T3" s="189" t="s">
        <v>5</v>
      </c>
      <c r="U3" s="190"/>
      <c r="V3" s="191"/>
      <c r="W3" s="189" t="s">
        <v>6</v>
      </c>
      <c r="X3" s="190"/>
      <c r="Y3" s="191"/>
      <c r="Z3" s="83"/>
      <c r="AA3" s="31" t="s">
        <v>39</v>
      </c>
      <c r="AB3" s="32"/>
      <c r="AC3" s="83"/>
      <c r="AD3" s="31" t="s">
        <v>34</v>
      </c>
      <c r="AE3" s="32"/>
      <c r="AF3" s="189" t="s">
        <v>46</v>
      </c>
      <c r="AG3" s="190"/>
      <c r="AH3" s="191"/>
      <c r="AI3" s="189" t="s">
        <v>7</v>
      </c>
      <c r="AJ3" s="190"/>
      <c r="AK3" s="191"/>
      <c r="AM3" s="185" t="s">
        <v>7</v>
      </c>
      <c r="AN3" s="186"/>
      <c r="AO3" s="187"/>
    </row>
    <row r="4" spans="1:46" x14ac:dyDescent="0.2">
      <c r="A4" s="2" t="s">
        <v>16</v>
      </c>
      <c r="B4" s="36" t="s">
        <v>9</v>
      </c>
      <c r="C4" s="37" t="s">
        <v>10</v>
      </c>
      <c r="D4" s="38" t="s">
        <v>7</v>
      </c>
      <c r="E4" s="36" t="s">
        <v>9</v>
      </c>
      <c r="F4" s="37" t="s">
        <v>10</v>
      </c>
      <c r="G4" s="38" t="s">
        <v>7</v>
      </c>
      <c r="H4" s="36" t="s">
        <v>9</v>
      </c>
      <c r="I4" s="37" t="s">
        <v>10</v>
      </c>
      <c r="J4" s="38" t="s">
        <v>7</v>
      </c>
      <c r="K4" s="36" t="s">
        <v>9</v>
      </c>
      <c r="L4" s="37" t="s">
        <v>10</v>
      </c>
      <c r="M4" s="38" t="s">
        <v>7</v>
      </c>
      <c r="N4" s="36" t="s">
        <v>9</v>
      </c>
      <c r="O4" s="37" t="s">
        <v>10</v>
      </c>
      <c r="P4" s="38" t="s">
        <v>7</v>
      </c>
      <c r="Q4" s="36" t="s">
        <v>9</v>
      </c>
      <c r="R4" s="37" t="s">
        <v>10</v>
      </c>
      <c r="S4" s="38" t="s">
        <v>7</v>
      </c>
      <c r="T4" s="36" t="s">
        <v>9</v>
      </c>
      <c r="U4" s="37" t="s">
        <v>10</v>
      </c>
      <c r="V4" s="38" t="s">
        <v>7</v>
      </c>
      <c r="W4" s="36" t="s">
        <v>9</v>
      </c>
      <c r="X4" s="37" t="s">
        <v>10</v>
      </c>
      <c r="Y4" s="38" t="s">
        <v>7</v>
      </c>
      <c r="Z4" s="36" t="s">
        <v>9</v>
      </c>
      <c r="AA4" s="37" t="s">
        <v>10</v>
      </c>
      <c r="AB4" s="38" t="s">
        <v>7</v>
      </c>
      <c r="AC4" s="86" t="s">
        <v>9</v>
      </c>
      <c r="AD4" s="69" t="s">
        <v>10</v>
      </c>
      <c r="AE4" s="87" t="s">
        <v>7</v>
      </c>
      <c r="AF4" s="86" t="s">
        <v>9</v>
      </c>
      <c r="AG4" s="69" t="s">
        <v>10</v>
      </c>
      <c r="AH4" s="87" t="s">
        <v>7</v>
      </c>
      <c r="AI4" s="36" t="s">
        <v>9</v>
      </c>
      <c r="AJ4" s="37" t="s">
        <v>10</v>
      </c>
      <c r="AK4" s="38" t="s">
        <v>7</v>
      </c>
      <c r="AM4" s="139" t="s">
        <v>9</v>
      </c>
      <c r="AN4" s="140" t="s">
        <v>10</v>
      </c>
      <c r="AO4" s="141" t="s">
        <v>7</v>
      </c>
    </row>
    <row r="5" spans="1:46" ht="10.8" thickBot="1" x14ac:dyDescent="0.25">
      <c r="A5" s="34" t="s">
        <v>17</v>
      </c>
      <c r="B5" s="39"/>
      <c r="C5" s="40"/>
      <c r="D5" s="41"/>
      <c r="E5" s="42"/>
      <c r="F5" s="107"/>
      <c r="G5" s="44"/>
      <c r="H5" s="42"/>
      <c r="I5" s="43"/>
      <c r="J5" s="44"/>
      <c r="K5" s="104"/>
      <c r="L5" s="43"/>
      <c r="M5" s="44"/>
      <c r="N5" s="42"/>
      <c r="O5" s="43"/>
      <c r="P5" s="44"/>
      <c r="Q5" s="42"/>
      <c r="R5" s="43"/>
      <c r="S5" s="44"/>
      <c r="T5" s="42"/>
      <c r="U5" s="43"/>
      <c r="V5" s="44"/>
      <c r="W5" s="111"/>
      <c r="X5" s="112"/>
      <c r="Y5" s="113"/>
      <c r="Z5" s="88"/>
      <c r="AA5" s="46"/>
      <c r="AB5" s="89"/>
      <c r="AC5" s="88"/>
      <c r="AD5" s="46"/>
      <c r="AE5" s="89"/>
      <c r="AF5" s="46"/>
      <c r="AG5" s="46"/>
      <c r="AH5" s="46"/>
      <c r="AI5" s="42"/>
      <c r="AJ5" s="43"/>
      <c r="AK5" s="44"/>
      <c r="AM5" s="142"/>
      <c r="AN5" s="143"/>
      <c r="AO5" s="144"/>
    </row>
    <row r="6" spans="1:46" x14ac:dyDescent="0.2">
      <c r="A6" s="65">
        <v>1</v>
      </c>
      <c r="B6" s="178">
        <v>543</v>
      </c>
      <c r="C6" s="179">
        <v>1041.25</v>
      </c>
      <c r="D6" s="169">
        <f t="shared" ref="D6:D53" si="0">B6+C6</f>
        <v>1584.25</v>
      </c>
      <c r="E6" s="178">
        <v>62.25</v>
      </c>
      <c r="F6" s="179">
        <v>504.75</v>
      </c>
      <c r="G6" s="169">
        <f>SUM(E6:F6)</f>
        <v>567</v>
      </c>
      <c r="H6" s="177">
        <v>0</v>
      </c>
      <c r="I6" s="176">
        <v>11.205</v>
      </c>
      <c r="J6" s="169">
        <v>11.205</v>
      </c>
      <c r="K6" s="114">
        <v>0</v>
      </c>
      <c r="L6" s="115">
        <v>0</v>
      </c>
      <c r="M6" s="116">
        <f t="shared" ref="M6:M57" si="1">K6+L6</f>
        <v>0</v>
      </c>
      <c r="N6" s="117"/>
      <c r="O6" s="118"/>
      <c r="P6" s="116">
        <f t="shared" ref="P6:P37" si="2">N6+O6</f>
        <v>0</v>
      </c>
      <c r="Q6" s="114">
        <v>0</v>
      </c>
      <c r="R6" s="168">
        <v>21</v>
      </c>
      <c r="S6" s="116">
        <f t="shared" ref="S6:S51" si="3">Q6+R6</f>
        <v>21</v>
      </c>
      <c r="T6" s="177">
        <v>0</v>
      </c>
      <c r="U6" s="176">
        <v>586.22074999999995</v>
      </c>
      <c r="V6" s="169">
        <f t="shared" ref="V6:V37" si="4">T6+U6</f>
        <v>586.22074999999995</v>
      </c>
      <c r="W6" s="114">
        <v>0</v>
      </c>
      <c r="X6" s="168">
        <v>0</v>
      </c>
      <c r="Y6" s="116">
        <f>X6+W6</f>
        <v>0</v>
      </c>
      <c r="Z6" s="177">
        <v>0</v>
      </c>
      <c r="AA6" s="176">
        <v>124.5</v>
      </c>
      <c r="AB6" s="169">
        <f t="shared" ref="AB6:AB57" si="5">SUM(Z6:AA6)</f>
        <v>124.5</v>
      </c>
      <c r="AC6" s="119">
        <v>0</v>
      </c>
      <c r="AD6" s="120">
        <v>0</v>
      </c>
      <c r="AE6" s="116">
        <f t="shared" ref="AE6:AE45" si="6">AC6+AD6</f>
        <v>0</v>
      </c>
      <c r="AF6" s="180">
        <v>0</v>
      </c>
      <c r="AG6" s="181">
        <v>650</v>
      </c>
      <c r="AH6" s="123">
        <f>AG6+AF6</f>
        <v>650</v>
      </c>
      <c r="AI6" s="121">
        <f>B6+E6+H6+K6+N6+Q6+T6+W6+Z6+AC6+AF6</f>
        <v>605.25</v>
      </c>
      <c r="AJ6" s="122">
        <f>C6+F6+I6+L6+O6+R6+U6+X6+AA6+AD6+AG6</f>
        <v>2938.9257499999999</v>
      </c>
      <c r="AK6" s="123">
        <f t="shared" ref="AK6:AK57" si="7">AI6+AJ6</f>
        <v>3544.1757499999999</v>
      </c>
      <c r="AM6" s="145">
        <v>504</v>
      </c>
      <c r="AN6" s="145">
        <v>2367.5319999999997</v>
      </c>
      <c r="AO6" s="145">
        <v>2871.5319999999997</v>
      </c>
      <c r="AQ6" s="27"/>
      <c r="AR6" s="27"/>
      <c r="AS6" s="100"/>
      <c r="AT6" s="27"/>
    </row>
    <row r="7" spans="1:46" x14ac:dyDescent="0.2">
      <c r="A7" s="65">
        <v>2</v>
      </c>
      <c r="B7" s="178">
        <v>391.25</v>
      </c>
      <c r="C7" s="179">
        <v>1010</v>
      </c>
      <c r="D7" s="169">
        <f t="shared" ref="D7:D23" si="8">B7+C7</f>
        <v>1401.25</v>
      </c>
      <c r="E7" s="178">
        <v>56.25</v>
      </c>
      <c r="F7" s="179">
        <v>544.5</v>
      </c>
      <c r="G7" s="169">
        <f t="shared" ref="G7:G53" si="9">SUM(E7:F7)</f>
        <v>600.75</v>
      </c>
      <c r="H7" s="177">
        <v>0</v>
      </c>
      <c r="I7" s="176">
        <v>20.100000000000001</v>
      </c>
      <c r="J7" s="169">
        <v>20.100000000000001</v>
      </c>
      <c r="K7" s="114">
        <v>0</v>
      </c>
      <c r="L7" s="115">
        <v>0</v>
      </c>
      <c r="M7" s="116">
        <f t="shared" si="1"/>
        <v>0</v>
      </c>
      <c r="N7" s="114"/>
      <c r="O7" s="115"/>
      <c r="P7" s="124">
        <f t="shared" si="2"/>
        <v>0</v>
      </c>
      <c r="Q7" s="114">
        <v>0</v>
      </c>
      <c r="R7" s="168">
        <v>26</v>
      </c>
      <c r="S7" s="116">
        <f t="shared" si="3"/>
        <v>26</v>
      </c>
      <c r="T7" s="177">
        <v>0</v>
      </c>
      <c r="U7" s="176">
        <v>520.42200000000003</v>
      </c>
      <c r="V7" s="169">
        <f t="shared" si="4"/>
        <v>520.42200000000003</v>
      </c>
      <c r="W7" s="114">
        <v>0</v>
      </c>
      <c r="X7" s="115">
        <v>0</v>
      </c>
      <c r="Y7" s="116">
        <f t="shared" ref="Y7:Y57" si="10">X7+W7</f>
        <v>0</v>
      </c>
      <c r="Z7" s="177">
        <v>0</v>
      </c>
      <c r="AA7" s="176">
        <v>436</v>
      </c>
      <c r="AB7" s="169">
        <f t="shared" ref="AB7" si="11">SUM(Z7:AA7)</f>
        <v>436</v>
      </c>
      <c r="AC7" s="125">
        <v>0</v>
      </c>
      <c r="AD7" s="101">
        <v>0</v>
      </c>
      <c r="AE7" s="116">
        <f t="shared" si="6"/>
        <v>0</v>
      </c>
      <c r="AF7" s="180">
        <v>0</v>
      </c>
      <c r="AG7" s="122">
        <v>750</v>
      </c>
      <c r="AH7" s="123">
        <f t="shared" ref="AH7:AH57" si="12">AG7+AF7</f>
        <v>750</v>
      </c>
      <c r="AI7" s="121">
        <f t="shared" ref="AI7:AI57" si="13">B7+E7+H7+K7+N7+Q7+T7+W7+Z7+AC7+AF7</f>
        <v>447.5</v>
      </c>
      <c r="AJ7" s="122">
        <f t="shared" ref="AJ7:AJ57" si="14">C7+F7+I7+L7+O7+R7+U7+X7+AA7+AD7+AG7</f>
        <v>3307.0219999999999</v>
      </c>
      <c r="AK7" s="123">
        <f t="shared" si="7"/>
        <v>3754.5219999999999</v>
      </c>
      <c r="AM7" s="145">
        <v>441.31</v>
      </c>
      <c r="AN7" s="145">
        <v>2478.1662500000002</v>
      </c>
      <c r="AO7" s="145">
        <v>2919.4762500000002</v>
      </c>
      <c r="AQ7" s="27"/>
      <c r="AR7" s="27"/>
      <c r="AS7" s="100"/>
      <c r="AT7" s="27"/>
    </row>
    <row r="8" spans="1:46" x14ac:dyDescent="0.2">
      <c r="A8" s="65">
        <v>3</v>
      </c>
      <c r="B8" s="178">
        <v>506.25</v>
      </c>
      <c r="C8" s="179">
        <v>1106.25</v>
      </c>
      <c r="D8" s="169">
        <f t="shared" si="8"/>
        <v>1612.5</v>
      </c>
      <c r="E8" s="178">
        <v>65.25</v>
      </c>
      <c r="F8" s="179">
        <v>744</v>
      </c>
      <c r="G8" s="169">
        <f t="shared" ref="G8:G9" si="15">SUM(E8:F8)</f>
        <v>809.25</v>
      </c>
      <c r="H8" s="177">
        <v>0</v>
      </c>
      <c r="I8" s="176">
        <v>11.34</v>
      </c>
      <c r="J8" s="169">
        <v>11.34</v>
      </c>
      <c r="K8" s="114">
        <v>0</v>
      </c>
      <c r="L8" s="115">
        <v>0</v>
      </c>
      <c r="M8" s="116">
        <f t="shared" si="1"/>
        <v>0</v>
      </c>
      <c r="N8" s="114"/>
      <c r="O8" s="115"/>
      <c r="P8" s="124">
        <f t="shared" si="2"/>
        <v>0</v>
      </c>
      <c r="Q8" s="114">
        <v>0</v>
      </c>
      <c r="R8" s="168">
        <v>32</v>
      </c>
      <c r="S8" s="116">
        <f t="shared" si="3"/>
        <v>32</v>
      </c>
      <c r="T8" s="177">
        <v>0</v>
      </c>
      <c r="U8" s="176">
        <v>533.42400000000009</v>
      </c>
      <c r="V8" s="169">
        <f t="shared" si="4"/>
        <v>533.42400000000009</v>
      </c>
      <c r="W8" s="114">
        <v>0</v>
      </c>
      <c r="X8" s="115">
        <v>0</v>
      </c>
      <c r="Y8" s="116">
        <f t="shared" si="10"/>
        <v>0</v>
      </c>
      <c r="Z8" s="177">
        <v>0</v>
      </c>
      <c r="AA8" s="176">
        <v>1142.5</v>
      </c>
      <c r="AB8" s="169">
        <f t="shared" ref="AB8" si="16">SUM(Z8:AA8)</f>
        <v>1142.5</v>
      </c>
      <c r="AC8" s="125">
        <v>0</v>
      </c>
      <c r="AD8" s="101">
        <v>0</v>
      </c>
      <c r="AE8" s="116">
        <f t="shared" si="6"/>
        <v>0</v>
      </c>
      <c r="AF8" s="180">
        <v>0</v>
      </c>
      <c r="AG8" s="122">
        <v>800</v>
      </c>
      <c r="AH8" s="123">
        <f t="shared" si="12"/>
        <v>800</v>
      </c>
      <c r="AI8" s="121">
        <f t="shared" si="13"/>
        <v>571.5</v>
      </c>
      <c r="AJ8" s="122">
        <f t="shared" si="14"/>
        <v>4369.5140000000001</v>
      </c>
      <c r="AK8" s="123">
        <f t="shared" si="7"/>
        <v>4941.0140000000001</v>
      </c>
      <c r="AM8" s="145">
        <v>593.87</v>
      </c>
      <c r="AN8" s="145">
        <v>2969.5419999999999</v>
      </c>
      <c r="AO8" s="145">
        <v>3563.4119999999998</v>
      </c>
      <c r="AQ8" s="27"/>
      <c r="AR8" s="27"/>
      <c r="AS8" s="100"/>
      <c r="AT8" s="27"/>
    </row>
    <row r="9" spans="1:46" x14ac:dyDescent="0.2">
      <c r="A9" s="65">
        <v>4</v>
      </c>
      <c r="B9" s="178">
        <v>520</v>
      </c>
      <c r="C9" s="179">
        <v>1051.25</v>
      </c>
      <c r="D9" s="169">
        <f t="shared" ref="D9" si="17">B9+C9</f>
        <v>1571.25</v>
      </c>
      <c r="E9" s="178">
        <v>97.5</v>
      </c>
      <c r="F9" s="179">
        <v>1215.75</v>
      </c>
      <c r="G9" s="169">
        <f t="shared" si="15"/>
        <v>1313.25</v>
      </c>
      <c r="H9" s="177">
        <v>0</v>
      </c>
      <c r="I9" s="176">
        <v>2.7</v>
      </c>
      <c r="J9" s="169">
        <v>2.7</v>
      </c>
      <c r="K9" s="114">
        <v>0</v>
      </c>
      <c r="L9" s="115">
        <v>0</v>
      </c>
      <c r="M9" s="116">
        <f t="shared" si="1"/>
        <v>0</v>
      </c>
      <c r="N9" s="114"/>
      <c r="O9" s="115"/>
      <c r="P9" s="124">
        <f t="shared" si="2"/>
        <v>0</v>
      </c>
      <c r="Q9" s="114">
        <v>0</v>
      </c>
      <c r="R9" s="168">
        <v>21</v>
      </c>
      <c r="S9" s="116">
        <f t="shared" si="3"/>
        <v>21</v>
      </c>
      <c r="T9" s="177">
        <v>0</v>
      </c>
      <c r="U9" s="176">
        <v>410.56100000000004</v>
      </c>
      <c r="V9" s="169">
        <f t="shared" ref="V9:V10" si="18">T9+U9</f>
        <v>410.56100000000004</v>
      </c>
      <c r="W9" s="177">
        <v>1.5840000000000001</v>
      </c>
      <c r="X9" s="176">
        <v>0</v>
      </c>
      <c r="Y9" s="169">
        <f t="shared" si="10"/>
        <v>1.5840000000000001</v>
      </c>
      <c r="Z9" s="177">
        <v>0</v>
      </c>
      <c r="AA9" s="176">
        <v>124.396</v>
      </c>
      <c r="AB9" s="169">
        <f t="shared" si="5"/>
        <v>124.396</v>
      </c>
      <c r="AC9" s="125">
        <v>0</v>
      </c>
      <c r="AD9" s="101">
        <v>0</v>
      </c>
      <c r="AE9" s="116">
        <f t="shared" si="6"/>
        <v>0</v>
      </c>
      <c r="AF9" s="180">
        <v>0</v>
      </c>
      <c r="AG9" s="122">
        <v>750</v>
      </c>
      <c r="AH9" s="123">
        <f t="shared" si="12"/>
        <v>750</v>
      </c>
      <c r="AI9" s="121">
        <f t="shared" si="13"/>
        <v>619.08399999999995</v>
      </c>
      <c r="AJ9" s="122">
        <f t="shared" si="14"/>
        <v>3575.6570000000002</v>
      </c>
      <c r="AK9" s="123">
        <f t="shared" si="7"/>
        <v>4194.741</v>
      </c>
      <c r="AM9" s="145">
        <v>525.01</v>
      </c>
      <c r="AN9" s="145">
        <v>2702.7597500000002</v>
      </c>
      <c r="AO9" s="145">
        <v>3227.7697500000004</v>
      </c>
      <c r="AQ9" s="27"/>
      <c r="AR9" s="27"/>
      <c r="AS9" s="100"/>
      <c r="AT9" s="27"/>
    </row>
    <row r="10" spans="1:46" x14ac:dyDescent="0.2">
      <c r="A10" s="65">
        <v>5</v>
      </c>
      <c r="B10" s="178">
        <v>430</v>
      </c>
      <c r="C10" s="179">
        <v>1097.5</v>
      </c>
      <c r="D10" s="169">
        <f t="shared" si="8"/>
        <v>1527.5</v>
      </c>
      <c r="E10" s="178">
        <v>105.75</v>
      </c>
      <c r="F10" s="179">
        <v>1143</v>
      </c>
      <c r="G10" s="169">
        <f t="shared" ref="G10:G11" si="19">SUM(E10:F10)</f>
        <v>1248.75</v>
      </c>
      <c r="H10" s="177">
        <v>0</v>
      </c>
      <c r="I10" s="176">
        <v>5.4</v>
      </c>
      <c r="J10" s="169">
        <v>5.4</v>
      </c>
      <c r="K10" s="114">
        <v>0</v>
      </c>
      <c r="L10" s="115">
        <v>0</v>
      </c>
      <c r="M10" s="116">
        <f t="shared" si="1"/>
        <v>0</v>
      </c>
      <c r="N10" s="114"/>
      <c r="O10" s="115"/>
      <c r="P10" s="124">
        <f t="shared" si="2"/>
        <v>0</v>
      </c>
      <c r="Q10" s="177">
        <v>21.12</v>
      </c>
      <c r="R10" s="176">
        <v>26.400000000000002</v>
      </c>
      <c r="S10" s="169">
        <f t="shared" si="3"/>
        <v>47.52</v>
      </c>
      <c r="T10" s="177">
        <v>0</v>
      </c>
      <c r="U10" s="176">
        <v>320.29500000000002</v>
      </c>
      <c r="V10" s="169">
        <f t="shared" si="18"/>
        <v>320.29500000000002</v>
      </c>
      <c r="W10" s="177">
        <v>0.52800000000000002</v>
      </c>
      <c r="X10" s="176">
        <v>0</v>
      </c>
      <c r="Y10" s="169">
        <f t="shared" si="10"/>
        <v>0.52800000000000002</v>
      </c>
      <c r="Z10" s="177">
        <v>0</v>
      </c>
      <c r="AA10" s="176">
        <v>436.01749999999998</v>
      </c>
      <c r="AB10" s="169">
        <f t="shared" ref="AB10:AB13" si="20">SUM(Z10:AA10)</f>
        <v>436.01749999999998</v>
      </c>
      <c r="AC10" s="125">
        <v>0</v>
      </c>
      <c r="AD10" s="101">
        <v>0</v>
      </c>
      <c r="AE10" s="116">
        <f t="shared" si="6"/>
        <v>0</v>
      </c>
      <c r="AF10" s="180">
        <v>0</v>
      </c>
      <c r="AG10" s="122">
        <v>500</v>
      </c>
      <c r="AH10" s="123">
        <f t="shared" si="12"/>
        <v>500</v>
      </c>
      <c r="AI10" s="121">
        <f t="shared" si="13"/>
        <v>557.39800000000002</v>
      </c>
      <c r="AJ10" s="122">
        <f t="shared" si="14"/>
        <v>3528.6125000000002</v>
      </c>
      <c r="AK10" s="123">
        <f t="shared" si="7"/>
        <v>4086.0105000000003</v>
      </c>
      <c r="AM10" s="145">
        <v>598.75</v>
      </c>
      <c r="AN10" s="145">
        <v>2553.6564999999996</v>
      </c>
      <c r="AO10" s="145">
        <v>3152.4064999999996</v>
      </c>
      <c r="AQ10" s="27"/>
      <c r="AR10" s="27"/>
      <c r="AS10" s="100"/>
      <c r="AT10" s="27"/>
    </row>
    <row r="11" spans="1:46" x14ac:dyDescent="0.2">
      <c r="A11" s="65">
        <v>6</v>
      </c>
      <c r="B11" s="178">
        <v>500</v>
      </c>
      <c r="C11" s="179">
        <v>1191.25</v>
      </c>
      <c r="D11" s="169">
        <f t="shared" si="8"/>
        <v>1691.25</v>
      </c>
      <c r="E11" s="178">
        <v>60.75</v>
      </c>
      <c r="F11" s="179">
        <v>1149.75</v>
      </c>
      <c r="G11" s="169">
        <f t="shared" si="19"/>
        <v>1210.5</v>
      </c>
      <c r="H11" s="177">
        <v>0</v>
      </c>
      <c r="I11" s="176">
        <v>18.72</v>
      </c>
      <c r="J11" s="169">
        <v>18.72</v>
      </c>
      <c r="K11" s="114">
        <v>7.92</v>
      </c>
      <c r="L11" s="115">
        <v>7.92</v>
      </c>
      <c r="M11" s="116">
        <f t="shared" si="1"/>
        <v>15.84</v>
      </c>
      <c r="N11" s="114"/>
      <c r="O11" s="115"/>
      <c r="P11" s="124">
        <f t="shared" si="2"/>
        <v>0</v>
      </c>
      <c r="Q11" s="177">
        <v>68.64</v>
      </c>
      <c r="R11" s="176">
        <v>47.52</v>
      </c>
      <c r="S11" s="169">
        <f t="shared" si="3"/>
        <v>116.16</v>
      </c>
      <c r="T11" s="177">
        <v>0</v>
      </c>
      <c r="U11" s="176">
        <v>458.54399999999998</v>
      </c>
      <c r="V11" s="169">
        <f t="shared" si="4"/>
        <v>458.54399999999998</v>
      </c>
      <c r="W11" s="177">
        <v>0.52800000000000002</v>
      </c>
      <c r="X11" s="176">
        <v>0</v>
      </c>
      <c r="Y11" s="169">
        <f t="shared" si="10"/>
        <v>0.52800000000000002</v>
      </c>
      <c r="Z11" s="177">
        <v>0</v>
      </c>
      <c r="AA11" s="176">
        <v>1142.5</v>
      </c>
      <c r="AB11" s="169">
        <f t="shared" si="20"/>
        <v>1142.5</v>
      </c>
      <c r="AC11" s="125">
        <v>0</v>
      </c>
      <c r="AD11" s="101">
        <v>0</v>
      </c>
      <c r="AE11" s="116">
        <f t="shared" si="6"/>
        <v>0</v>
      </c>
      <c r="AF11" s="180">
        <v>0</v>
      </c>
      <c r="AG11" s="122">
        <v>600</v>
      </c>
      <c r="AH11" s="123">
        <f t="shared" si="12"/>
        <v>600</v>
      </c>
      <c r="AI11" s="121">
        <f t="shared" si="13"/>
        <v>637.83799999999997</v>
      </c>
      <c r="AJ11" s="122">
        <f t="shared" si="14"/>
        <v>4616.2039999999997</v>
      </c>
      <c r="AK11" s="123">
        <f t="shared" si="7"/>
        <v>5254.0419999999995</v>
      </c>
      <c r="AM11" s="145">
        <v>567.6</v>
      </c>
      <c r="AN11" s="145">
        <v>2498.5807499999996</v>
      </c>
      <c r="AO11" s="145">
        <v>3066.1807499999995</v>
      </c>
      <c r="AQ11" s="27"/>
      <c r="AR11" s="27"/>
      <c r="AS11" s="100"/>
      <c r="AT11" s="27"/>
    </row>
    <row r="12" spans="1:46" x14ac:dyDescent="0.2">
      <c r="A12" s="65">
        <v>7</v>
      </c>
      <c r="B12" s="178">
        <v>593.75</v>
      </c>
      <c r="C12" s="179">
        <v>1237.5</v>
      </c>
      <c r="D12" s="169">
        <f t="shared" si="8"/>
        <v>1831.25</v>
      </c>
      <c r="E12" s="178">
        <v>18.75</v>
      </c>
      <c r="F12" s="179">
        <v>1018.5</v>
      </c>
      <c r="G12" s="169">
        <f t="shared" ref="G12:G15" si="21">SUM(E12:F12)</f>
        <v>1037.25</v>
      </c>
      <c r="H12" s="177">
        <v>0</v>
      </c>
      <c r="I12" s="176">
        <v>28.907499999999999</v>
      </c>
      <c r="J12" s="169">
        <v>28.907499999999999</v>
      </c>
      <c r="K12" s="114">
        <v>21.119999999999997</v>
      </c>
      <c r="L12" s="115">
        <v>21.119999999999997</v>
      </c>
      <c r="M12" s="116">
        <f t="shared" si="1"/>
        <v>42.239999999999995</v>
      </c>
      <c r="N12" s="114"/>
      <c r="O12" s="115"/>
      <c r="P12" s="124">
        <f t="shared" si="2"/>
        <v>0</v>
      </c>
      <c r="Q12" s="177">
        <v>187.44</v>
      </c>
      <c r="R12" s="176">
        <v>118.80000000000001</v>
      </c>
      <c r="S12" s="169">
        <f t="shared" si="3"/>
        <v>306.24</v>
      </c>
      <c r="T12" s="114">
        <v>0</v>
      </c>
      <c r="U12" s="168">
        <v>227.04</v>
      </c>
      <c r="V12" s="116">
        <f t="shared" ref="V12" si="22">T12+U12</f>
        <v>227.04</v>
      </c>
      <c r="W12" s="177">
        <v>10.295999999999999</v>
      </c>
      <c r="X12" s="176">
        <v>0.79200000000000004</v>
      </c>
      <c r="Y12" s="169">
        <f t="shared" si="10"/>
        <v>11.087999999999999</v>
      </c>
      <c r="Z12" s="177">
        <v>0</v>
      </c>
      <c r="AA12" s="176">
        <v>981</v>
      </c>
      <c r="AB12" s="169">
        <f t="shared" si="20"/>
        <v>981</v>
      </c>
      <c r="AC12" s="125">
        <v>0</v>
      </c>
      <c r="AD12" s="101">
        <v>0</v>
      </c>
      <c r="AE12" s="116">
        <f t="shared" si="6"/>
        <v>0</v>
      </c>
      <c r="AF12" s="180">
        <v>0</v>
      </c>
      <c r="AG12" s="122">
        <v>600</v>
      </c>
      <c r="AH12" s="123">
        <f t="shared" si="12"/>
        <v>600</v>
      </c>
      <c r="AI12" s="121">
        <f t="shared" si="13"/>
        <v>831.35599999999999</v>
      </c>
      <c r="AJ12" s="122">
        <f t="shared" si="14"/>
        <v>4233.6594999999998</v>
      </c>
      <c r="AK12" s="123">
        <f t="shared" si="7"/>
        <v>5065.0154999999995</v>
      </c>
      <c r="AM12" s="145">
        <v>487.98</v>
      </c>
      <c r="AN12" s="145">
        <v>2551.3685</v>
      </c>
      <c r="AO12" s="145">
        <v>3039.3485000000001</v>
      </c>
      <c r="AQ12" s="27"/>
      <c r="AR12" s="27"/>
      <c r="AS12" s="100"/>
      <c r="AT12" s="27"/>
    </row>
    <row r="13" spans="1:46" x14ac:dyDescent="0.2">
      <c r="A13" s="65">
        <v>8</v>
      </c>
      <c r="B13" s="178">
        <v>492.5</v>
      </c>
      <c r="C13" s="179">
        <v>1072.5</v>
      </c>
      <c r="D13" s="169">
        <f t="shared" si="8"/>
        <v>1565</v>
      </c>
      <c r="E13" s="178">
        <v>32.25</v>
      </c>
      <c r="F13" s="179">
        <v>1279.5</v>
      </c>
      <c r="G13" s="169">
        <f t="shared" si="21"/>
        <v>1311.75</v>
      </c>
      <c r="H13" s="177">
        <v>0</v>
      </c>
      <c r="I13" s="176">
        <v>32.799999999999997</v>
      </c>
      <c r="J13" s="169">
        <v>32.799999999999997</v>
      </c>
      <c r="K13" s="114">
        <v>21.119999999999997</v>
      </c>
      <c r="L13" s="115">
        <v>21.119999999999997</v>
      </c>
      <c r="M13" s="116">
        <f t="shared" si="1"/>
        <v>42.239999999999995</v>
      </c>
      <c r="N13" s="114"/>
      <c r="O13" s="115"/>
      <c r="P13" s="124">
        <f t="shared" si="2"/>
        <v>0</v>
      </c>
      <c r="Q13" s="177">
        <v>174.59059200000002</v>
      </c>
      <c r="R13" s="176">
        <v>261.36</v>
      </c>
      <c r="S13" s="169">
        <f t="shared" si="3"/>
        <v>435.95059200000003</v>
      </c>
      <c r="T13" s="114">
        <v>0</v>
      </c>
      <c r="U13" s="168">
        <v>417.12</v>
      </c>
      <c r="V13" s="116">
        <f t="shared" si="4"/>
        <v>417.12</v>
      </c>
      <c r="W13" s="177">
        <v>9.24</v>
      </c>
      <c r="X13" s="176">
        <v>1.5840000000000001</v>
      </c>
      <c r="Y13" s="169">
        <f t="shared" si="10"/>
        <v>10.824</v>
      </c>
      <c r="Z13" s="177">
        <v>0</v>
      </c>
      <c r="AA13" s="176">
        <v>1778.75</v>
      </c>
      <c r="AB13" s="169">
        <f t="shared" si="20"/>
        <v>1778.75</v>
      </c>
      <c r="AC13" s="177">
        <v>0</v>
      </c>
      <c r="AD13" s="176">
        <v>6</v>
      </c>
      <c r="AE13" s="169">
        <f t="shared" ref="AE13" si="23">AC13+AD13</f>
        <v>6</v>
      </c>
      <c r="AF13" s="180">
        <v>0</v>
      </c>
      <c r="AG13" s="122">
        <v>800</v>
      </c>
      <c r="AH13" s="123">
        <f t="shared" si="12"/>
        <v>800</v>
      </c>
      <c r="AI13" s="121">
        <f t="shared" si="13"/>
        <v>729.70059200000003</v>
      </c>
      <c r="AJ13" s="122">
        <f t="shared" si="14"/>
        <v>5670.7340000000004</v>
      </c>
      <c r="AK13" s="123">
        <f t="shared" si="7"/>
        <v>6400.4345920000005</v>
      </c>
      <c r="AM13" s="145">
        <v>654.04999999999995</v>
      </c>
      <c r="AN13" s="145">
        <v>2701.0915</v>
      </c>
      <c r="AO13" s="145">
        <v>3355.1414999999997</v>
      </c>
      <c r="AQ13" s="27"/>
      <c r="AR13" s="27"/>
      <c r="AS13" s="100"/>
      <c r="AT13" s="27"/>
    </row>
    <row r="14" spans="1:46" x14ac:dyDescent="0.2">
      <c r="A14" s="65">
        <v>9</v>
      </c>
      <c r="B14" s="178">
        <v>471.25</v>
      </c>
      <c r="C14" s="179">
        <v>933.75</v>
      </c>
      <c r="D14" s="169">
        <f t="shared" si="8"/>
        <v>1405</v>
      </c>
      <c r="E14" s="178">
        <v>58.5</v>
      </c>
      <c r="F14" s="179">
        <v>1296.75</v>
      </c>
      <c r="G14" s="169">
        <f t="shared" si="21"/>
        <v>1355.25</v>
      </c>
      <c r="H14" s="177">
        <v>0</v>
      </c>
      <c r="I14" s="176">
        <v>26.502500000000001</v>
      </c>
      <c r="J14" s="169">
        <v>26.502500000000001</v>
      </c>
      <c r="K14" s="114">
        <v>23.231999999999999</v>
      </c>
      <c r="L14" s="115">
        <v>34.847999999999999</v>
      </c>
      <c r="M14" s="116">
        <f t="shared" si="1"/>
        <v>58.08</v>
      </c>
      <c r="N14" s="114"/>
      <c r="O14" s="115"/>
      <c r="P14" s="124">
        <f t="shared" si="2"/>
        <v>0</v>
      </c>
      <c r="Q14" s="177">
        <v>192.72</v>
      </c>
      <c r="R14" s="176">
        <v>419.76000000000005</v>
      </c>
      <c r="S14" s="169">
        <f t="shared" si="3"/>
        <v>612.48</v>
      </c>
      <c r="T14" s="114">
        <v>0</v>
      </c>
      <c r="U14" s="168">
        <v>216.48</v>
      </c>
      <c r="V14" s="116">
        <f t="shared" si="4"/>
        <v>216.48</v>
      </c>
      <c r="W14" s="177">
        <v>2.64</v>
      </c>
      <c r="X14" s="176">
        <v>7.92</v>
      </c>
      <c r="Y14" s="169">
        <f t="shared" si="10"/>
        <v>10.56</v>
      </c>
      <c r="Z14" s="177">
        <v>0</v>
      </c>
      <c r="AA14" s="176">
        <v>1494.25</v>
      </c>
      <c r="AB14" s="169">
        <f t="shared" ref="AB14:AB15" si="24">SUM(Z14:AA14)</f>
        <v>1494.25</v>
      </c>
      <c r="AC14" s="177">
        <v>0</v>
      </c>
      <c r="AD14" s="176">
        <v>22.5</v>
      </c>
      <c r="AE14" s="169">
        <f t="shared" si="6"/>
        <v>22.5</v>
      </c>
      <c r="AF14" s="180">
        <v>0</v>
      </c>
      <c r="AG14" s="122">
        <v>800</v>
      </c>
      <c r="AH14" s="123">
        <f t="shared" si="12"/>
        <v>800</v>
      </c>
      <c r="AI14" s="121">
        <f t="shared" si="13"/>
        <v>748.34199999999998</v>
      </c>
      <c r="AJ14" s="122">
        <f t="shared" si="14"/>
        <v>5252.7605000000003</v>
      </c>
      <c r="AK14" s="123">
        <f t="shared" si="7"/>
        <v>6001.1025</v>
      </c>
      <c r="AM14" s="145">
        <v>771.41</v>
      </c>
      <c r="AN14" s="145">
        <v>2825.9547499999999</v>
      </c>
      <c r="AO14" s="145">
        <v>3597.3647499999997</v>
      </c>
      <c r="AQ14" s="27"/>
      <c r="AR14" s="27"/>
      <c r="AS14" s="100"/>
      <c r="AT14" s="27"/>
    </row>
    <row r="15" spans="1:46" x14ac:dyDescent="0.2">
      <c r="A15" s="65">
        <v>10</v>
      </c>
      <c r="B15" s="178">
        <v>323.75</v>
      </c>
      <c r="C15" s="179">
        <v>1141.25</v>
      </c>
      <c r="D15" s="169">
        <f t="shared" si="8"/>
        <v>1465</v>
      </c>
      <c r="E15" s="178">
        <v>56.25</v>
      </c>
      <c r="F15" s="179">
        <v>1185.75</v>
      </c>
      <c r="G15" s="169">
        <f t="shared" si="21"/>
        <v>1242</v>
      </c>
      <c r="H15" s="177">
        <v>0</v>
      </c>
      <c r="I15" s="176">
        <v>26.28</v>
      </c>
      <c r="J15" s="169">
        <v>26.28</v>
      </c>
      <c r="K15" s="114">
        <v>22.175999999999998</v>
      </c>
      <c r="L15" s="115">
        <v>51.744</v>
      </c>
      <c r="M15" s="116">
        <f t="shared" si="1"/>
        <v>73.92</v>
      </c>
      <c r="N15" s="114"/>
      <c r="O15" s="115"/>
      <c r="P15" s="124">
        <f t="shared" si="2"/>
        <v>0</v>
      </c>
      <c r="Q15" s="177">
        <v>316.8</v>
      </c>
      <c r="R15" s="176">
        <v>438.24950400000006</v>
      </c>
      <c r="S15" s="169">
        <f t="shared" si="3"/>
        <v>755.04950400000007</v>
      </c>
      <c r="T15" s="114">
        <v>0</v>
      </c>
      <c r="U15" s="168">
        <v>401.28</v>
      </c>
      <c r="V15" s="116">
        <f t="shared" ref="V15" si="25">T15+U15</f>
        <v>401.28</v>
      </c>
      <c r="W15" s="177">
        <v>36.96</v>
      </c>
      <c r="X15" s="176">
        <v>10.56</v>
      </c>
      <c r="Y15" s="169">
        <f t="shared" si="10"/>
        <v>47.52</v>
      </c>
      <c r="Z15" s="177">
        <v>0</v>
      </c>
      <c r="AA15" s="176">
        <v>1036.75</v>
      </c>
      <c r="AB15" s="169">
        <f t="shared" si="24"/>
        <v>1036.75</v>
      </c>
      <c r="AC15" s="177">
        <v>0</v>
      </c>
      <c r="AD15" s="176">
        <v>22.5</v>
      </c>
      <c r="AE15" s="169">
        <f t="shared" si="6"/>
        <v>22.5</v>
      </c>
      <c r="AF15" s="180">
        <v>0</v>
      </c>
      <c r="AG15" s="122">
        <v>550</v>
      </c>
      <c r="AH15" s="123">
        <f t="shared" ref="AH15" si="26">AG15+AF15</f>
        <v>550</v>
      </c>
      <c r="AI15" s="121">
        <f t="shared" si="13"/>
        <v>755.93600000000004</v>
      </c>
      <c r="AJ15" s="122">
        <f t="shared" si="14"/>
        <v>4864.3635040000008</v>
      </c>
      <c r="AK15" s="123">
        <f t="shared" si="7"/>
        <v>5620.2995040000005</v>
      </c>
      <c r="AM15" s="145">
        <v>824.95900000000006</v>
      </c>
      <c r="AN15" s="145">
        <v>3347.3011632270172</v>
      </c>
      <c r="AO15" s="145">
        <v>4172.2601632270171</v>
      </c>
      <c r="AQ15" s="27"/>
      <c r="AR15" s="27"/>
      <c r="AS15" s="27"/>
      <c r="AT15" s="27"/>
    </row>
    <row r="16" spans="1:46" x14ac:dyDescent="0.2">
      <c r="A16" s="65">
        <v>11</v>
      </c>
      <c r="B16" s="178">
        <v>223.75</v>
      </c>
      <c r="C16" s="179">
        <v>1247.5</v>
      </c>
      <c r="D16" s="169">
        <f t="shared" ref="D16:D17" si="27">B16+C16</f>
        <v>1471.25</v>
      </c>
      <c r="E16" s="178">
        <v>75</v>
      </c>
      <c r="F16" s="179">
        <v>1223.25</v>
      </c>
      <c r="G16" s="169">
        <f t="shared" ref="G16:G20" si="28">SUM(E16:F16)</f>
        <v>1298.25</v>
      </c>
      <c r="H16" s="177">
        <v>0</v>
      </c>
      <c r="I16" s="176">
        <v>27.234999999999999</v>
      </c>
      <c r="J16" s="169">
        <v>27.234999999999999</v>
      </c>
      <c r="K16" s="114">
        <v>36.96</v>
      </c>
      <c r="L16" s="115">
        <v>110.88</v>
      </c>
      <c r="M16" s="116">
        <f t="shared" si="1"/>
        <v>147.84</v>
      </c>
      <c r="N16" s="114"/>
      <c r="O16" s="115"/>
      <c r="P16" s="124">
        <f t="shared" si="2"/>
        <v>0</v>
      </c>
      <c r="Q16" s="177">
        <v>332.64</v>
      </c>
      <c r="R16" s="176">
        <v>528</v>
      </c>
      <c r="S16" s="169">
        <f t="shared" si="3"/>
        <v>860.64</v>
      </c>
      <c r="T16" s="114">
        <v>0</v>
      </c>
      <c r="U16" s="168">
        <v>248.16</v>
      </c>
      <c r="V16" s="116">
        <f t="shared" ref="V16" si="29">T16+U16</f>
        <v>248.16</v>
      </c>
      <c r="W16" s="177">
        <v>314.16000000000003</v>
      </c>
      <c r="X16" s="176">
        <v>0</v>
      </c>
      <c r="Y16" s="169">
        <f t="shared" si="10"/>
        <v>314.16000000000003</v>
      </c>
      <c r="Z16" s="177">
        <v>0</v>
      </c>
      <c r="AA16" s="176">
        <v>1164</v>
      </c>
      <c r="AB16" s="169">
        <f t="shared" ref="AB16" si="30">SUM(Z16:AA16)</f>
        <v>1164</v>
      </c>
      <c r="AC16" s="177">
        <v>0</v>
      </c>
      <c r="AD16" s="176">
        <v>22.5</v>
      </c>
      <c r="AE16" s="169">
        <f t="shared" si="6"/>
        <v>22.5</v>
      </c>
      <c r="AF16" s="180">
        <v>0</v>
      </c>
      <c r="AG16" s="122">
        <v>300</v>
      </c>
      <c r="AH16" s="123">
        <f t="shared" ref="AH16" si="31">AG16+AF16</f>
        <v>300</v>
      </c>
      <c r="AI16" s="121">
        <f t="shared" si="13"/>
        <v>982.51</v>
      </c>
      <c r="AJ16" s="122">
        <f t="shared" si="14"/>
        <v>4871.5249999999996</v>
      </c>
      <c r="AK16" s="123">
        <f t="shared" si="7"/>
        <v>5854.0349999999999</v>
      </c>
      <c r="AM16" s="145">
        <v>902.07600000000002</v>
      </c>
      <c r="AN16" s="145">
        <v>3476.4725000000003</v>
      </c>
      <c r="AO16" s="145">
        <v>4378.5485000000008</v>
      </c>
      <c r="AQ16" s="27"/>
      <c r="AR16" s="27"/>
      <c r="AS16" s="27"/>
      <c r="AT16" s="27"/>
    </row>
    <row r="17" spans="1:46" x14ac:dyDescent="0.2">
      <c r="A17" s="65">
        <v>12</v>
      </c>
      <c r="B17" s="178">
        <v>237.5</v>
      </c>
      <c r="C17" s="179">
        <v>1120</v>
      </c>
      <c r="D17" s="169">
        <f t="shared" si="27"/>
        <v>1357.5</v>
      </c>
      <c r="E17" s="178">
        <v>34.5</v>
      </c>
      <c r="F17" s="179">
        <v>1296.75</v>
      </c>
      <c r="G17" s="169">
        <f t="shared" si="28"/>
        <v>1331.25</v>
      </c>
      <c r="H17" s="177">
        <v>0</v>
      </c>
      <c r="I17" s="176">
        <v>31.734999999999999</v>
      </c>
      <c r="J17" s="169">
        <v>31.734999999999999</v>
      </c>
      <c r="K17" s="114">
        <v>55.440000000000005</v>
      </c>
      <c r="L17" s="115">
        <v>166.32000000000002</v>
      </c>
      <c r="M17" s="116">
        <f t="shared" si="1"/>
        <v>221.76000000000002</v>
      </c>
      <c r="N17" s="114"/>
      <c r="O17" s="115"/>
      <c r="P17" s="124">
        <f t="shared" si="2"/>
        <v>0</v>
      </c>
      <c r="Q17" s="177">
        <v>382.8</v>
      </c>
      <c r="R17" s="176">
        <v>1030.9749120000001</v>
      </c>
      <c r="S17" s="169">
        <f t="shared" si="3"/>
        <v>1413.7749120000001</v>
      </c>
      <c r="T17" s="114">
        <v>0</v>
      </c>
      <c r="U17" s="168">
        <v>205.92</v>
      </c>
      <c r="V17" s="116">
        <f t="shared" si="4"/>
        <v>205.92</v>
      </c>
      <c r="W17" s="177">
        <v>406.03199999999998</v>
      </c>
      <c r="X17" s="176">
        <v>295.416</v>
      </c>
      <c r="Y17" s="169">
        <f t="shared" si="10"/>
        <v>701.44799999999998</v>
      </c>
      <c r="Z17" s="177">
        <v>0</v>
      </c>
      <c r="AA17" s="176">
        <v>891.25</v>
      </c>
      <c r="AB17" s="169">
        <f t="shared" ref="AB17" si="32">SUM(Z17:AA17)</f>
        <v>891.25</v>
      </c>
      <c r="AC17" s="177">
        <v>0</v>
      </c>
      <c r="AD17" s="176">
        <v>96</v>
      </c>
      <c r="AE17" s="169">
        <f t="shared" si="6"/>
        <v>96</v>
      </c>
      <c r="AF17" s="180">
        <v>0</v>
      </c>
      <c r="AG17" s="122">
        <v>200</v>
      </c>
      <c r="AH17" s="123">
        <f t="shared" si="12"/>
        <v>200</v>
      </c>
      <c r="AI17" s="121">
        <f t="shared" si="13"/>
        <v>1116.2719999999999</v>
      </c>
      <c r="AJ17" s="122">
        <f t="shared" si="14"/>
        <v>5334.3659120000002</v>
      </c>
      <c r="AK17" s="123">
        <f t="shared" si="7"/>
        <v>6450.6379120000001</v>
      </c>
      <c r="AM17" s="145">
        <v>961.56399999999996</v>
      </c>
      <c r="AN17" s="145">
        <v>3703.8960000000002</v>
      </c>
      <c r="AO17" s="145">
        <v>4665.46</v>
      </c>
      <c r="AQ17" s="27"/>
      <c r="AR17" s="27"/>
      <c r="AS17" s="27"/>
      <c r="AT17" s="27"/>
    </row>
    <row r="18" spans="1:46" x14ac:dyDescent="0.2">
      <c r="A18" s="65">
        <v>13</v>
      </c>
      <c r="B18" s="178">
        <v>117.5</v>
      </c>
      <c r="C18" s="179">
        <v>822.5</v>
      </c>
      <c r="D18" s="169">
        <f t="shared" ref="D18:D19" si="33">B18+C18</f>
        <v>940</v>
      </c>
      <c r="E18" s="178">
        <v>18</v>
      </c>
      <c r="F18" s="179">
        <v>1240.5</v>
      </c>
      <c r="G18" s="169">
        <f t="shared" si="28"/>
        <v>1258.5</v>
      </c>
      <c r="H18" s="177">
        <v>0</v>
      </c>
      <c r="I18" s="176">
        <v>21.655000000000001</v>
      </c>
      <c r="J18" s="169">
        <v>21.655000000000001</v>
      </c>
      <c r="K18" s="114">
        <v>96.36</v>
      </c>
      <c r="L18" s="168">
        <v>289.08</v>
      </c>
      <c r="M18" s="116">
        <f t="shared" si="1"/>
        <v>385.44</v>
      </c>
      <c r="N18" s="114"/>
      <c r="O18" s="115"/>
      <c r="P18" s="124">
        <f t="shared" si="2"/>
        <v>0</v>
      </c>
      <c r="Q18" s="177">
        <v>438.24</v>
      </c>
      <c r="R18" s="176">
        <v>1263.73632</v>
      </c>
      <c r="S18" s="169">
        <f t="shared" si="3"/>
        <v>1701.97632</v>
      </c>
      <c r="T18" s="114">
        <v>0</v>
      </c>
      <c r="U18" s="168">
        <v>110.88</v>
      </c>
      <c r="V18" s="116">
        <f t="shared" si="4"/>
        <v>110.88</v>
      </c>
      <c r="W18" s="177">
        <v>383.59199999999998</v>
      </c>
      <c r="X18" s="176">
        <v>546.48</v>
      </c>
      <c r="Y18" s="169">
        <f t="shared" si="10"/>
        <v>930.072</v>
      </c>
      <c r="Z18" s="177">
        <v>0</v>
      </c>
      <c r="AA18" s="176">
        <v>954.75</v>
      </c>
      <c r="AB18" s="169">
        <f t="shared" ref="AB18" si="34">SUM(Z18:AA18)</f>
        <v>954.75</v>
      </c>
      <c r="AC18" s="177">
        <v>0</v>
      </c>
      <c r="AD18" s="176">
        <v>288</v>
      </c>
      <c r="AE18" s="169">
        <f t="shared" si="6"/>
        <v>288</v>
      </c>
      <c r="AF18" s="180">
        <v>0</v>
      </c>
      <c r="AG18" s="183">
        <v>100</v>
      </c>
      <c r="AH18" s="123">
        <f t="shared" si="12"/>
        <v>100</v>
      </c>
      <c r="AI18" s="121">
        <f t="shared" si="13"/>
        <v>1053.692</v>
      </c>
      <c r="AJ18" s="122">
        <f t="shared" si="14"/>
        <v>5637.5813200000002</v>
      </c>
      <c r="AK18" s="123">
        <f t="shared" si="7"/>
        <v>6691.2733200000002</v>
      </c>
      <c r="AM18" s="145">
        <v>1102.652</v>
      </c>
      <c r="AN18" s="145">
        <v>4280.0770000000002</v>
      </c>
      <c r="AO18" s="145">
        <v>5382.7290000000003</v>
      </c>
      <c r="AQ18" s="27"/>
      <c r="AR18" s="27"/>
      <c r="AS18" s="27"/>
      <c r="AT18" s="27"/>
    </row>
    <row r="19" spans="1:46" x14ac:dyDescent="0.2">
      <c r="A19" s="65">
        <v>14</v>
      </c>
      <c r="B19" s="178">
        <v>6.25</v>
      </c>
      <c r="C19" s="179">
        <v>516.25</v>
      </c>
      <c r="D19" s="169">
        <f t="shared" si="33"/>
        <v>522.5</v>
      </c>
      <c r="E19" s="178">
        <v>9.75</v>
      </c>
      <c r="F19" s="179">
        <v>1332.75</v>
      </c>
      <c r="G19" s="169">
        <f t="shared" si="28"/>
        <v>1342.5</v>
      </c>
      <c r="H19" s="177">
        <v>0</v>
      </c>
      <c r="I19" s="176">
        <v>39.619999999999997</v>
      </c>
      <c r="J19" s="169">
        <v>39.619999999999997</v>
      </c>
      <c r="K19" s="182">
        <v>89.76</v>
      </c>
      <c r="L19" s="168">
        <v>269.28000000000003</v>
      </c>
      <c r="M19" s="116">
        <f t="shared" si="1"/>
        <v>359.04</v>
      </c>
      <c r="N19" s="114"/>
      <c r="O19" s="115"/>
      <c r="P19" s="124">
        <f t="shared" si="2"/>
        <v>0</v>
      </c>
      <c r="Q19" s="177">
        <v>551.76</v>
      </c>
      <c r="R19" s="176">
        <v>1795.2</v>
      </c>
      <c r="S19" s="169">
        <f t="shared" si="3"/>
        <v>2346.96</v>
      </c>
      <c r="T19" s="114">
        <v>0</v>
      </c>
      <c r="U19" s="168">
        <v>95.04</v>
      </c>
      <c r="V19" s="116">
        <f t="shared" si="4"/>
        <v>95.04</v>
      </c>
      <c r="W19" s="177">
        <v>144.672</v>
      </c>
      <c r="X19" s="176">
        <v>534.86400000000003</v>
      </c>
      <c r="Y19" s="169">
        <f t="shared" si="10"/>
        <v>679.53600000000006</v>
      </c>
      <c r="Z19" s="177">
        <v>0</v>
      </c>
      <c r="AA19" s="176">
        <v>699.75</v>
      </c>
      <c r="AB19" s="169">
        <f t="shared" ref="AB19:AB20" si="35">SUM(Z19:AA19)</f>
        <v>699.75</v>
      </c>
      <c r="AC19" s="177">
        <v>0</v>
      </c>
      <c r="AD19" s="176">
        <v>408.75</v>
      </c>
      <c r="AE19" s="169">
        <f t="shared" si="6"/>
        <v>408.75</v>
      </c>
      <c r="AF19" s="180">
        <v>0</v>
      </c>
      <c r="AG19" s="183">
        <v>63.36</v>
      </c>
      <c r="AH19" s="123">
        <f t="shared" si="12"/>
        <v>63.36</v>
      </c>
      <c r="AI19" s="121">
        <f t="shared" si="13"/>
        <v>802.19200000000001</v>
      </c>
      <c r="AJ19" s="122">
        <f t="shared" si="14"/>
        <v>5754.8640000000005</v>
      </c>
      <c r="AK19" s="123">
        <f t="shared" si="7"/>
        <v>6557.0560000000005</v>
      </c>
      <c r="AM19" s="145">
        <v>679.96825000000001</v>
      </c>
      <c r="AN19" s="145">
        <v>4443.0961088131198</v>
      </c>
      <c r="AO19" s="145">
        <v>5123.0643588131197</v>
      </c>
      <c r="AQ19" s="27"/>
      <c r="AR19" s="27"/>
      <c r="AS19" s="27"/>
      <c r="AT19" s="27"/>
    </row>
    <row r="20" spans="1:46" x14ac:dyDescent="0.2">
      <c r="A20" s="65">
        <v>15</v>
      </c>
      <c r="B20" s="178">
        <v>31.25</v>
      </c>
      <c r="C20" s="179">
        <v>331.25</v>
      </c>
      <c r="D20" s="169">
        <f t="shared" si="8"/>
        <v>362.5</v>
      </c>
      <c r="E20" s="114">
        <v>13.5</v>
      </c>
      <c r="F20" s="168">
        <v>800</v>
      </c>
      <c r="G20" s="116">
        <f t="shared" si="28"/>
        <v>813.5</v>
      </c>
      <c r="H20" s="177">
        <v>0</v>
      </c>
      <c r="I20" s="176">
        <v>39.527500000000003</v>
      </c>
      <c r="J20" s="169">
        <v>39.527500000000003</v>
      </c>
      <c r="K20" s="182">
        <v>58.080000000000005</v>
      </c>
      <c r="L20" s="183">
        <v>174.24</v>
      </c>
      <c r="M20" s="123">
        <f t="shared" si="1"/>
        <v>232.32000000000002</v>
      </c>
      <c r="N20" s="114"/>
      <c r="O20" s="115"/>
      <c r="P20" s="124">
        <f t="shared" si="2"/>
        <v>0</v>
      </c>
      <c r="Q20" s="177">
        <v>667.52875199999994</v>
      </c>
      <c r="R20" s="176">
        <v>2185.92</v>
      </c>
      <c r="S20" s="169">
        <f t="shared" si="3"/>
        <v>2853.4487520000002</v>
      </c>
      <c r="T20" s="114">
        <v>0</v>
      </c>
      <c r="U20" s="168">
        <v>52.8</v>
      </c>
      <c r="V20" s="116">
        <f t="shared" si="4"/>
        <v>52.8</v>
      </c>
      <c r="W20" s="177">
        <v>43.031999999999996</v>
      </c>
      <c r="X20" s="176">
        <v>343.72800000000001</v>
      </c>
      <c r="Y20" s="169">
        <f t="shared" si="10"/>
        <v>386.76</v>
      </c>
      <c r="Z20" s="177">
        <v>0</v>
      </c>
      <c r="AA20" s="176">
        <v>719.5</v>
      </c>
      <c r="AB20" s="169">
        <f t="shared" si="35"/>
        <v>719.5</v>
      </c>
      <c r="AC20" s="177">
        <v>0</v>
      </c>
      <c r="AD20" s="176">
        <v>421</v>
      </c>
      <c r="AE20" s="169">
        <f t="shared" si="6"/>
        <v>421</v>
      </c>
      <c r="AF20" s="119">
        <v>0</v>
      </c>
      <c r="AG20" s="115">
        <v>31.68</v>
      </c>
      <c r="AH20" s="116">
        <f t="shared" ref="AH20:AH21" si="36">AG20+AF20</f>
        <v>31.68</v>
      </c>
      <c r="AI20" s="121">
        <f t="shared" si="13"/>
        <v>813.39075200000002</v>
      </c>
      <c r="AJ20" s="122">
        <f t="shared" si="14"/>
        <v>5099.6455000000005</v>
      </c>
      <c r="AK20" s="123">
        <f t="shared" si="7"/>
        <v>5913.0362520000008</v>
      </c>
      <c r="AM20" s="145">
        <v>1102.528</v>
      </c>
      <c r="AN20" s="145">
        <v>6362.327674989273</v>
      </c>
      <c r="AO20" s="145">
        <v>7464.8556749892732</v>
      </c>
      <c r="AQ20" s="27"/>
      <c r="AR20" s="27"/>
      <c r="AS20" s="27"/>
      <c r="AT20" s="27"/>
    </row>
    <row r="21" spans="1:46" x14ac:dyDescent="0.2">
      <c r="A21" s="65">
        <v>16</v>
      </c>
      <c r="B21" s="178">
        <v>0</v>
      </c>
      <c r="C21" s="179">
        <v>71.25</v>
      </c>
      <c r="D21" s="169">
        <f t="shared" si="8"/>
        <v>71.25</v>
      </c>
      <c r="E21" s="114">
        <v>6.3</v>
      </c>
      <c r="F21" s="168">
        <v>600</v>
      </c>
      <c r="G21" s="116">
        <f t="shared" ref="G21:G22" si="37">SUM(E21:F21)</f>
        <v>606.29999999999995</v>
      </c>
      <c r="H21" s="177">
        <v>0</v>
      </c>
      <c r="I21" s="176">
        <v>38.0075</v>
      </c>
      <c r="J21" s="169">
        <v>38.0075</v>
      </c>
      <c r="K21" s="182">
        <v>30.36</v>
      </c>
      <c r="L21" s="183">
        <v>91.08</v>
      </c>
      <c r="M21" s="123">
        <f t="shared" si="1"/>
        <v>121.44</v>
      </c>
      <c r="N21" s="114"/>
      <c r="O21" s="115"/>
      <c r="P21" s="124">
        <f t="shared" si="2"/>
        <v>0</v>
      </c>
      <c r="Q21" s="177">
        <v>916.08</v>
      </c>
      <c r="R21" s="176">
        <v>2419.8240000000001</v>
      </c>
      <c r="S21" s="169">
        <f t="shared" si="3"/>
        <v>3335.904</v>
      </c>
      <c r="T21" s="114">
        <v>0</v>
      </c>
      <c r="U21" s="168">
        <v>31.92</v>
      </c>
      <c r="V21" s="116">
        <f t="shared" si="4"/>
        <v>31.92</v>
      </c>
      <c r="W21" s="177">
        <v>172.92</v>
      </c>
      <c r="X21" s="176">
        <v>754.24800000000005</v>
      </c>
      <c r="Y21" s="169">
        <f t="shared" si="10"/>
        <v>927.16800000000001</v>
      </c>
      <c r="Z21" s="177">
        <v>0</v>
      </c>
      <c r="AA21" s="176">
        <v>628.25</v>
      </c>
      <c r="AB21" s="169">
        <f t="shared" ref="AB21" si="38">SUM(Z21:AA21)</f>
        <v>628.25</v>
      </c>
      <c r="AC21" s="177">
        <v>0</v>
      </c>
      <c r="AD21" s="176">
        <v>561.25</v>
      </c>
      <c r="AE21" s="169">
        <f t="shared" si="6"/>
        <v>561.25</v>
      </c>
      <c r="AF21" s="119">
        <v>0</v>
      </c>
      <c r="AG21" s="115">
        <v>26.4</v>
      </c>
      <c r="AH21" s="116">
        <f t="shared" si="36"/>
        <v>26.4</v>
      </c>
      <c r="AI21" s="121">
        <f t="shared" si="13"/>
        <v>1125.6600000000001</v>
      </c>
      <c r="AJ21" s="122">
        <f t="shared" si="14"/>
        <v>5222.2294999999995</v>
      </c>
      <c r="AK21" s="123">
        <f t="shared" si="7"/>
        <v>6347.8894999999993</v>
      </c>
      <c r="AM21" s="145">
        <v>1503.330606060606</v>
      </c>
      <c r="AN21" s="145">
        <v>5807.8565439393951</v>
      </c>
      <c r="AO21" s="145">
        <v>7311.1871500000016</v>
      </c>
      <c r="AQ21" s="27"/>
      <c r="AR21" s="27"/>
      <c r="AS21" s="27"/>
      <c r="AT21" s="27"/>
    </row>
    <row r="22" spans="1:46" x14ac:dyDescent="0.2">
      <c r="A22" s="65">
        <v>17</v>
      </c>
      <c r="B22" s="114"/>
      <c r="C22" s="168"/>
      <c r="D22" s="116">
        <f t="shared" si="8"/>
        <v>0</v>
      </c>
      <c r="E22" s="114">
        <v>0.89999999999999991</v>
      </c>
      <c r="F22" s="168">
        <v>400</v>
      </c>
      <c r="G22" s="116">
        <f t="shared" si="37"/>
        <v>400.9</v>
      </c>
      <c r="H22" s="177">
        <v>0</v>
      </c>
      <c r="I22" s="176">
        <v>14.04</v>
      </c>
      <c r="J22" s="169">
        <v>14.04</v>
      </c>
      <c r="K22" s="182">
        <v>43.56</v>
      </c>
      <c r="L22" s="183">
        <v>130.68</v>
      </c>
      <c r="M22" s="123">
        <f t="shared" si="1"/>
        <v>174.24</v>
      </c>
      <c r="N22" s="114"/>
      <c r="O22" s="115"/>
      <c r="P22" s="124">
        <f t="shared" si="2"/>
        <v>0</v>
      </c>
      <c r="Q22" s="177">
        <v>1020.021024</v>
      </c>
      <c r="R22" s="176">
        <v>3054.48</v>
      </c>
      <c r="S22" s="169">
        <f t="shared" ref="S22" si="39">Q22+R22</f>
        <v>4074.5010240000001</v>
      </c>
      <c r="T22" s="114">
        <v>0</v>
      </c>
      <c r="U22" s="168">
        <v>15.96</v>
      </c>
      <c r="V22" s="116">
        <f t="shared" si="4"/>
        <v>15.96</v>
      </c>
      <c r="W22" s="177">
        <v>223.608</v>
      </c>
      <c r="X22" s="176">
        <v>1611.4559999999999</v>
      </c>
      <c r="Y22" s="169">
        <f t="shared" si="10"/>
        <v>1835.0639999999999</v>
      </c>
      <c r="Z22" s="177">
        <v>0</v>
      </c>
      <c r="AA22" s="176">
        <v>363.5</v>
      </c>
      <c r="AB22" s="169">
        <f t="shared" ref="AB22:AB23" si="40">SUM(Z22:AA22)</f>
        <v>363.5</v>
      </c>
      <c r="AC22" s="177">
        <v>0</v>
      </c>
      <c r="AD22" s="176">
        <v>561.25</v>
      </c>
      <c r="AE22" s="169">
        <f t="shared" ref="AE22" si="41">AC22+AD22</f>
        <v>561.25</v>
      </c>
      <c r="AF22" s="119">
        <v>0</v>
      </c>
      <c r="AG22" s="115">
        <v>10.56</v>
      </c>
      <c r="AH22" s="116">
        <f t="shared" si="12"/>
        <v>10.56</v>
      </c>
      <c r="AI22" s="121">
        <f t="shared" si="13"/>
        <v>1288.0890239999999</v>
      </c>
      <c r="AJ22" s="122">
        <f t="shared" si="14"/>
        <v>6161.9260000000004</v>
      </c>
      <c r="AK22" s="123">
        <f t="shared" si="7"/>
        <v>7450.0150240000003</v>
      </c>
      <c r="AM22" s="145">
        <v>754.84575163398699</v>
      </c>
      <c r="AN22" s="145">
        <v>4519.5595697232329</v>
      </c>
      <c r="AO22" s="145">
        <v>5274.4053213572197</v>
      </c>
      <c r="AQ22" s="27"/>
      <c r="AR22" s="27"/>
      <c r="AS22" s="27"/>
      <c r="AT22" s="27"/>
    </row>
    <row r="23" spans="1:46" x14ac:dyDescent="0.2">
      <c r="A23" s="65">
        <v>18</v>
      </c>
      <c r="B23" s="114"/>
      <c r="C23" s="168"/>
      <c r="D23" s="116">
        <f t="shared" si="8"/>
        <v>0</v>
      </c>
      <c r="E23" s="114">
        <v>0</v>
      </c>
      <c r="F23" s="168">
        <v>200</v>
      </c>
      <c r="G23" s="116">
        <f t="shared" ref="G23:G26" si="42">SUM(E23:F23)</f>
        <v>200</v>
      </c>
      <c r="H23" s="177">
        <v>0</v>
      </c>
      <c r="I23" s="176">
        <v>7.3624999999999998</v>
      </c>
      <c r="J23" s="169">
        <v>7.3624999999999998</v>
      </c>
      <c r="K23" s="182">
        <v>64.415999999999997</v>
      </c>
      <c r="L23" s="183">
        <v>257.66399999999999</v>
      </c>
      <c r="M23" s="123">
        <f t="shared" si="1"/>
        <v>322.08</v>
      </c>
      <c r="N23" s="114"/>
      <c r="O23" s="115"/>
      <c r="P23" s="124">
        <f>N23+O23</f>
        <v>0</v>
      </c>
      <c r="Q23" s="177">
        <v>997.92</v>
      </c>
      <c r="R23" s="176">
        <v>3256.253616</v>
      </c>
      <c r="S23" s="169">
        <f t="shared" ref="S23" si="43">Q23+R23</f>
        <v>4254.173616</v>
      </c>
      <c r="T23" s="114">
        <v>0</v>
      </c>
      <c r="U23" s="168">
        <v>15.96</v>
      </c>
      <c r="V23" s="116">
        <f t="shared" si="4"/>
        <v>15.96</v>
      </c>
      <c r="W23" s="177">
        <v>95.831999999999994</v>
      </c>
      <c r="X23" s="176">
        <v>1249.5119999999999</v>
      </c>
      <c r="Y23" s="169">
        <f t="shared" si="10"/>
        <v>1345.3440000000001</v>
      </c>
      <c r="Z23" s="177">
        <v>0</v>
      </c>
      <c r="AA23" s="176">
        <v>301.75</v>
      </c>
      <c r="AB23" s="169">
        <f t="shared" si="40"/>
        <v>301.75</v>
      </c>
      <c r="AC23" s="177">
        <v>0</v>
      </c>
      <c r="AD23" s="176">
        <v>878.5</v>
      </c>
      <c r="AE23" s="169">
        <f t="shared" si="6"/>
        <v>878.5</v>
      </c>
      <c r="AF23" s="119">
        <v>0</v>
      </c>
      <c r="AG23" s="115">
        <v>0</v>
      </c>
      <c r="AH23" s="116">
        <f t="shared" si="12"/>
        <v>0</v>
      </c>
      <c r="AI23" s="121">
        <f t="shared" si="13"/>
        <v>1158.1680000000001</v>
      </c>
      <c r="AJ23" s="122">
        <f t="shared" si="14"/>
        <v>6167.0021159999997</v>
      </c>
      <c r="AK23" s="123">
        <f t="shared" si="7"/>
        <v>7325.1701159999993</v>
      </c>
      <c r="AM23" s="145">
        <v>481.36616890881913</v>
      </c>
      <c r="AN23" s="145">
        <v>3258.037131091181</v>
      </c>
      <c r="AO23" s="145">
        <v>3739.4032999999999</v>
      </c>
      <c r="AQ23" s="27"/>
      <c r="AR23" s="27"/>
      <c r="AS23" s="27"/>
      <c r="AT23" s="27"/>
    </row>
    <row r="24" spans="1:46" x14ac:dyDescent="0.2">
      <c r="A24" s="65">
        <v>19</v>
      </c>
      <c r="B24" s="114"/>
      <c r="C24" s="115"/>
      <c r="D24" s="116">
        <f t="shared" si="0"/>
        <v>0</v>
      </c>
      <c r="E24" s="114">
        <v>0.89999999999999991</v>
      </c>
      <c r="F24" s="168">
        <v>200</v>
      </c>
      <c r="G24" s="116">
        <f t="shared" si="42"/>
        <v>200.9</v>
      </c>
      <c r="H24" s="177">
        <v>0</v>
      </c>
      <c r="I24" s="176">
        <v>13.205</v>
      </c>
      <c r="J24" s="169">
        <v>13.205</v>
      </c>
      <c r="K24" s="182">
        <v>27.983999999999998</v>
      </c>
      <c r="L24" s="183">
        <v>251.85599999999999</v>
      </c>
      <c r="M24" s="123">
        <f t="shared" si="1"/>
        <v>279.83999999999997</v>
      </c>
      <c r="N24" s="114"/>
      <c r="O24" s="115"/>
      <c r="P24" s="124">
        <f t="shared" si="2"/>
        <v>0</v>
      </c>
      <c r="Q24" s="177">
        <v>461.863248</v>
      </c>
      <c r="R24" s="176">
        <v>3210.7680000000005</v>
      </c>
      <c r="S24" s="169">
        <f t="shared" ref="S24" si="44">Q24+R24</f>
        <v>3672.6312480000006</v>
      </c>
      <c r="T24" s="114">
        <v>0</v>
      </c>
      <c r="U24" s="168">
        <v>0</v>
      </c>
      <c r="V24" s="116">
        <f t="shared" si="4"/>
        <v>0</v>
      </c>
      <c r="W24" s="177">
        <v>143.61600000000001</v>
      </c>
      <c r="X24" s="176">
        <v>986.04</v>
      </c>
      <c r="Y24" s="169">
        <f t="shared" si="10"/>
        <v>1129.6559999999999</v>
      </c>
      <c r="Z24" s="177">
        <v>0</v>
      </c>
      <c r="AA24" s="176">
        <v>369</v>
      </c>
      <c r="AB24" s="169">
        <f t="shared" ref="AB24" si="45">SUM(Z24:AA24)</f>
        <v>369</v>
      </c>
      <c r="AC24" s="177">
        <v>0</v>
      </c>
      <c r="AD24" s="176">
        <v>835.75</v>
      </c>
      <c r="AE24" s="169">
        <f t="shared" si="6"/>
        <v>835.75</v>
      </c>
      <c r="AF24" s="119"/>
      <c r="AG24" s="115"/>
      <c r="AH24" s="116">
        <f t="shared" si="12"/>
        <v>0</v>
      </c>
      <c r="AI24" s="121">
        <f t="shared" si="13"/>
        <v>634.363248</v>
      </c>
      <c r="AJ24" s="122">
        <f t="shared" si="14"/>
        <v>5866.6190000000006</v>
      </c>
      <c r="AK24" s="123">
        <f t="shared" si="7"/>
        <v>6500.9822480000003</v>
      </c>
      <c r="AM24" s="145">
        <v>1330.7806816518557</v>
      </c>
      <c r="AN24" s="145">
        <v>4777.4397150260538</v>
      </c>
      <c r="AO24" s="145">
        <v>6108.2203966779098</v>
      </c>
      <c r="AQ24" s="27"/>
      <c r="AR24" s="27"/>
      <c r="AS24" s="27"/>
      <c r="AT24" s="27"/>
    </row>
    <row r="25" spans="1:46" x14ac:dyDescent="0.2">
      <c r="A25" s="65">
        <v>20</v>
      </c>
      <c r="B25" s="117"/>
      <c r="C25" s="118"/>
      <c r="D25" s="116">
        <f t="shared" si="0"/>
        <v>0</v>
      </c>
      <c r="E25" s="114">
        <v>0</v>
      </c>
      <c r="F25" s="168">
        <v>157.5</v>
      </c>
      <c r="G25" s="116">
        <f t="shared" si="42"/>
        <v>157.5</v>
      </c>
      <c r="H25" s="177">
        <v>0</v>
      </c>
      <c r="I25" s="176">
        <v>11.28</v>
      </c>
      <c r="J25" s="169">
        <v>11.28</v>
      </c>
      <c r="K25" s="182">
        <v>21.720000000000002</v>
      </c>
      <c r="L25" s="183">
        <v>195.48000000000002</v>
      </c>
      <c r="M25" s="123">
        <f t="shared" si="1"/>
        <v>217.20000000000002</v>
      </c>
      <c r="N25" s="114"/>
      <c r="O25" s="115"/>
      <c r="P25" s="124">
        <f t="shared" si="2"/>
        <v>0</v>
      </c>
      <c r="Q25" s="177">
        <v>335.28</v>
      </c>
      <c r="R25" s="176">
        <v>3657.1920000000005</v>
      </c>
      <c r="S25" s="169">
        <f t="shared" ref="S25" si="46">Q25+R25</f>
        <v>3992.4720000000007</v>
      </c>
      <c r="T25" s="114">
        <v>0</v>
      </c>
      <c r="U25" s="168">
        <v>0</v>
      </c>
      <c r="V25" s="116">
        <f t="shared" si="4"/>
        <v>0</v>
      </c>
      <c r="W25" s="177">
        <v>159.98400000000001</v>
      </c>
      <c r="X25" s="176">
        <v>768.24</v>
      </c>
      <c r="Y25" s="169">
        <f t="shared" si="10"/>
        <v>928.22400000000005</v>
      </c>
      <c r="Z25" s="177">
        <v>0</v>
      </c>
      <c r="AA25" s="176">
        <v>272.25</v>
      </c>
      <c r="AB25" s="169">
        <f t="shared" ref="AB25:AB27" si="47">SUM(Z25:AA25)</f>
        <v>272.25</v>
      </c>
      <c r="AC25" s="177">
        <v>0</v>
      </c>
      <c r="AD25" s="176">
        <v>768.5</v>
      </c>
      <c r="AE25" s="169">
        <f t="shared" si="6"/>
        <v>768.5</v>
      </c>
      <c r="AF25" s="119"/>
      <c r="AG25" s="115"/>
      <c r="AH25" s="116">
        <f t="shared" si="12"/>
        <v>0</v>
      </c>
      <c r="AI25" s="121">
        <f t="shared" si="13"/>
        <v>516.98400000000004</v>
      </c>
      <c r="AJ25" s="122">
        <f t="shared" si="14"/>
        <v>5830.442</v>
      </c>
      <c r="AK25" s="123">
        <f t="shared" si="7"/>
        <v>6347.4260000000004</v>
      </c>
      <c r="AL25" s="149"/>
      <c r="AM25" s="145">
        <v>1076.5351111111111</v>
      </c>
      <c r="AN25" s="145">
        <v>3723.1730888888883</v>
      </c>
      <c r="AO25" s="145">
        <v>4799.7081999999991</v>
      </c>
      <c r="AQ25" s="27"/>
      <c r="AR25" s="27"/>
      <c r="AS25" s="27"/>
      <c r="AT25" s="27"/>
    </row>
    <row r="26" spans="1:46" x14ac:dyDescent="0.2">
      <c r="A26" s="65">
        <v>21</v>
      </c>
      <c r="B26" s="117"/>
      <c r="C26" s="118"/>
      <c r="D26" s="116">
        <f t="shared" si="0"/>
        <v>0</v>
      </c>
      <c r="E26" s="114">
        <v>0</v>
      </c>
      <c r="F26" s="168">
        <v>115.19999999999999</v>
      </c>
      <c r="G26" s="116">
        <f t="shared" si="42"/>
        <v>115.19999999999999</v>
      </c>
      <c r="H26" s="177">
        <v>0</v>
      </c>
      <c r="I26" s="176">
        <v>13.5</v>
      </c>
      <c r="J26" s="169">
        <v>13.5</v>
      </c>
      <c r="K26" s="182">
        <v>40.128000000000007</v>
      </c>
      <c r="L26" s="183">
        <v>361.15200000000004</v>
      </c>
      <c r="M26" s="123">
        <f t="shared" si="1"/>
        <v>401.28000000000003</v>
      </c>
      <c r="N26" s="114"/>
      <c r="O26" s="115"/>
      <c r="P26" s="124">
        <f t="shared" si="2"/>
        <v>0</v>
      </c>
      <c r="Q26" s="177">
        <v>188.87088</v>
      </c>
      <c r="R26" s="176">
        <v>4388.4783360000001</v>
      </c>
      <c r="S26" s="169">
        <f t="shared" ref="S26" si="48">Q26+R26</f>
        <v>4577.3492160000005</v>
      </c>
      <c r="T26" s="114"/>
      <c r="U26" s="168"/>
      <c r="V26" s="116">
        <f t="shared" si="4"/>
        <v>0</v>
      </c>
      <c r="W26" s="177">
        <v>167.376</v>
      </c>
      <c r="X26" s="176">
        <v>1127.0160000000001</v>
      </c>
      <c r="Y26" s="169">
        <f t="shared" si="10"/>
        <v>1294.3920000000001</v>
      </c>
      <c r="Z26" s="177">
        <v>0</v>
      </c>
      <c r="AA26" s="176">
        <v>350</v>
      </c>
      <c r="AB26" s="169">
        <f t="shared" si="47"/>
        <v>350</v>
      </c>
      <c r="AC26" s="177">
        <v>0</v>
      </c>
      <c r="AD26" s="176">
        <v>640.5</v>
      </c>
      <c r="AE26" s="169">
        <f t="shared" si="6"/>
        <v>640.5</v>
      </c>
      <c r="AF26" s="119"/>
      <c r="AG26" s="115"/>
      <c r="AH26" s="116">
        <f t="shared" si="12"/>
        <v>0</v>
      </c>
      <c r="AI26" s="121">
        <f t="shared" si="13"/>
        <v>396.37488000000002</v>
      </c>
      <c r="AJ26" s="122">
        <f t="shared" si="14"/>
        <v>6995.8463360000005</v>
      </c>
      <c r="AK26" s="123">
        <f t="shared" si="7"/>
        <v>7392.2212160000008</v>
      </c>
      <c r="AM26" s="145">
        <v>766.48764571746392</v>
      </c>
      <c r="AN26" s="145">
        <v>5643.7246042825363</v>
      </c>
      <c r="AO26" s="145">
        <v>6410.2122500000005</v>
      </c>
      <c r="AQ26" s="27"/>
      <c r="AR26" s="27"/>
      <c r="AS26" s="27"/>
      <c r="AT26" s="27"/>
    </row>
    <row r="27" spans="1:46" x14ac:dyDescent="0.2">
      <c r="A27" s="65">
        <v>22</v>
      </c>
      <c r="B27" s="117"/>
      <c r="C27" s="118"/>
      <c r="D27" s="116">
        <f t="shared" si="0"/>
        <v>0</v>
      </c>
      <c r="E27" s="114">
        <v>0</v>
      </c>
      <c r="F27" s="168">
        <v>76.5</v>
      </c>
      <c r="G27" s="116">
        <f t="shared" si="9"/>
        <v>76.5</v>
      </c>
      <c r="H27" s="177">
        <v>0</v>
      </c>
      <c r="I27" s="176">
        <v>4.1050000000000004</v>
      </c>
      <c r="J27" s="169">
        <v>4.1050000000000004</v>
      </c>
      <c r="K27" s="182">
        <v>60.192000000000007</v>
      </c>
      <c r="L27" s="183">
        <v>541.72800000000007</v>
      </c>
      <c r="M27" s="123">
        <f t="shared" si="1"/>
        <v>601.92000000000007</v>
      </c>
      <c r="N27" s="114"/>
      <c r="O27" s="115"/>
      <c r="P27" s="124">
        <f t="shared" si="2"/>
        <v>0</v>
      </c>
      <c r="Q27" s="177">
        <v>320.025552</v>
      </c>
      <c r="R27" s="176">
        <v>4850.7277280000017</v>
      </c>
      <c r="S27" s="169">
        <f t="shared" ref="S27" si="49">Q27+R27</f>
        <v>5170.7532800000017</v>
      </c>
      <c r="T27" s="114"/>
      <c r="U27" s="168"/>
      <c r="V27" s="116">
        <f t="shared" si="4"/>
        <v>0</v>
      </c>
      <c r="W27" s="177">
        <v>114.048</v>
      </c>
      <c r="X27" s="176">
        <v>570.76800000000003</v>
      </c>
      <c r="Y27" s="169">
        <f t="shared" si="10"/>
        <v>684.81600000000003</v>
      </c>
      <c r="Z27" s="177">
        <v>0</v>
      </c>
      <c r="AA27" s="176">
        <v>283.75</v>
      </c>
      <c r="AB27" s="169">
        <f t="shared" si="47"/>
        <v>283.75</v>
      </c>
      <c r="AC27" s="177">
        <v>0</v>
      </c>
      <c r="AD27" s="176">
        <v>500.25</v>
      </c>
      <c r="AE27" s="169">
        <f t="shared" si="6"/>
        <v>500.25</v>
      </c>
      <c r="AF27" s="119"/>
      <c r="AG27" s="115"/>
      <c r="AH27" s="116">
        <f t="shared" si="12"/>
        <v>0</v>
      </c>
      <c r="AI27" s="121">
        <f t="shared" si="13"/>
        <v>494.26555200000001</v>
      </c>
      <c r="AJ27" s="122">
        <f t="shared" si="14"/>
        <v>6827.8287280000022</v>
      </c>
      <c r="AK27" s="123">
        <f t="shared" si="7"/>
        <v>7322.0942800000021</v>
      </c>
      <c r="AM27" s="145">
        <v>741.22876084538382</v>
      </c>
      <c r="AN27" s="145">
        <v>4386.2147391546159</v>
      </c>
      <c r="AO27" s="145">
        <v>5127.4434999999994</v>
      </c>
      <c r="AQ27" s="27"/>
      <c r="AR27" s="27"/>
      <c r="AS27" s="27"/>
      <c r="AT27" s="27"/>
    </row>
    <row r="28" spans="1:46" x14ac:dyDescent="0.2">
      <c r="A28" s="65">
        <v>23</v>
      </c>
      <c r="B28" s="117"/>
      <c r="C28" s="118"/>
      <c r="D28" s="116">
        <f t="shared" si="0"/>
        <v>0</v>
      </c>
      <c r="E28" s="114">
        <v>0</v>
      </c>
      <c r="F28" s="168">
        <v>33.299999999999997</v>
      </c>
      <c r="G28" s="116">
        <f t="shared" si="9"/>
        <v>33.299999999999997</v>
      </c>
      <c r="H28" s="177">
        <v>0</v>
      </c>
      <c r="I28" s="176">
        <v>0</v>
      </c>
      <c r="J28" s="169">
        <v>0</v>
      </c>
      <c r="K28" s="182">
        <v>26.927999999999997</v>
      </c>
      <c r="L28" s="183">
        <v>242.35199999999998</v>
      </c>
      <c r="M28" s="123">
        <f t="shared" si="1"/>
        <v>269.27999999999997</v>
      </c>
      <c r="N28" s="114"/>
      <c r="O28" s="115"/>
      <c r="P28" s="124">
        <f t="shared" si="2"/>
        <v>0</v>
      </c>
      <c r="Q28" s="177">
        <v>278.47908000000001</v>
      </c>
      <c r="R28" s="176">
        <v>4375.5524560000013</v>
      </c>
      <c r="S28" s="169">
        <f t="shared" si="3"/>
        <v>4654.0315360000013</v>
      </c>
      <c r="T28" s="114"/>
      <c r="U28" s="168"/>
      <c r="V28" s="116">
        <f t="shared" si="4"/>
        <v>0</v>
      </c>
      <c r="W28" s="177">
        <v>160.77600000000001</v>
      </c>
      <c r="X28" s="176">
        <v>282.48</v>
      </c>
      <c r="Y28" s="169">
        <f t="shared" si="10"/>
        <v>443.25600000000003</v>
      </c>
      <c r="Z28" s="177">
        <v>0</v>
      </c>
      <c r="AA28" s="176">
        <v>251</v>
      </c>
      <c r="AB28" s="169">
        <f t="shared" ref="AB28" si="50">SUM(Z28:AA28)</f>
        <v>251</v>
      </c>
      <c r="AC28" s="177">
        <v>0</v>
      </c>
      <c r="AD28" s="176">
        <v>427</v>
      </c>
      <c r="AE28" s="169">
        <f t="shared" si="6"/>
        <v>427</v>
      </c>
      <c r="AF28" s="119"/>
      <c r="AG28" s="115"/>
      <c r="AH28" s="116">
        <f t="shared" si="12"/>
        <v>0</v>
      </c>
      <c r="AI28" s="121">
        <f t="shared" si="13"/>
        <v>466.18308000000002</v>
      </c>
      <c r="AJ28" s="122">
        <f t="shared" si="14"/>
        <v>5611.6844560000009</v>
      </c>
      <c r="AK28" s="123">
        <f t="shared" si="7"/>
        <v>6077.8675360000007</v>
      </c>
      <c r="AM28" s="145">
        <v>634.1331764705883</v>
      </c>
      <c r="AN28" s="145">
        <v>3240.5127235294117</v>
      </c>
      <c r="AO28" s="145">
        <v>3874.6459</v>
      </c>
      <c r="AQ28" s="27"/>
      <c r="AR28" s="27"/>
      <c r="AS28" s="27"/>
      <c r="AT28" s="27"/>
    </row>
    <row r="29" spans="1:46" x14ac:dyDescent="0.2">
      <c r="A29" s="65">
        <v>24</v>
      </c>
      <c r="B29" s="114"/>
      <c r="C29" s="115"/>
      <c r="D29" s="116">
        <f t="shared" si="0"/>
        <v>0</v>
      </c>
      <c r="E29" s="114">
        <v>0</v>
      </c>
      <c r="F29" s="115">
        <v>0</v>
      </c>
      <c r="G29" s="116">
        <f t="shared" si="9"/>
        <v>0</v>
      </c>
      <c r="H29" s="177">
        <v>0</v>
      </c>
      <c r="I29" s="176">
        <v>0</v>
      </c>
      <c r="J29" s="169">
        <v>0</v>
      </c>
      <c r="K29" s="182">
        <v>31.152000000000001</v>
      </c>
      <c r="L29" s="183">
        <v>280.36799999999999</v>
      </c>
      <c r="M29" s="123">
        <f t="shared" si="1"/>
        <v>311.52</v>
      </c>
      <c r="N29" s="114"/>
      <c r="O29" s="115"/>
      <c r="P29" s="124">
        <f t="shared" si="2"/>
        <v>0</v>
      </c>
      <c r="Q29" s="177">
        <v>377.34523199999995</v>
      </c>
      <c r="R29" s="176">
        <v>4370.8494720000008</v>
      </c>
      <c r="S29" s="169">
        <f t="shared" si="3"/>
        <v>4748.1947040000005</v>
      </c>
      <c r="T29" s="114"/>
      <c r="U29" s="168"/>
      <c r="V29" s="116">
        <f t="shared" si="4"/>
        <v>0</v>
      </c>
      <c r="W29" s="177">
        <v>207.24</v>
      </c>
      <c r="X29" s="176">
        <v>378.57600000000002</v>
      </c>
      <c r="Y29" s="169">
        <f t="shared" si="10"/>
        <v>585.81600000000003</v>
      </c>
      <c r="Z29" s="177">
        <v>0</v>
      </c>
      <c r="AA29" s="176">
        <v>154</v>
      </c>
      <c r="AB29" s="169">
        <f t="shared" ref="AB29" si="51">SUM(Z29:AA29)</f>
        <v>154</v>
      </c>
      <c r="AC29" s="177">
        <v>0</v>
      </c>
      <c r="AD29" s="176">
        <v>457.5</v>
      </c>
      <c r="AE29" s="169">
        <f t="shared" si="6"/>
        <v>457.5</v>
      </c>
      <c r="AF29" s="119"/>
      <c r="AG29" s="115"/>
      <c r="AH29" s="116">
        <f t="shared" si="12"/>
        <v>0</v>
      </c>
      <c r="AI29" s="121">
        <f t="shared" si="13"/>
        <v>615.73723199999995</v>
      </c>
      <c r="AJ29" s="122">
        <f t="shared" si="14"/>
        <v>5641.2934720000012</v>
      </c>
      <c r="AK29" s="123">
        <f t="shared" si="7"/>
        <v>6257.0307040000007</v>
      </c>
      <c r="AM29" s="145">
        <v>630.88429411764696</v>
      </c>
      <c r="AN29" s="145">
        <v>3197.5897183672982</v>
      </c>
      <c r="AO29" s="145">
        <v>3828.474012484945</v>
      </c>
      <c r="AQ29" s="27"/>
      <c r="AR29" s="27"/>
      <c r="AS29" s="27"/>
      <c r="AT29" s="27"/>
    </row>
    <row r="30" spans="1:46" x14ac:dyDescent="0.2">
      <c r="A30" s="65">
        <v>25</v>
      </c>
      <c r="B30" s="114"/>
      <c r="C30" s="115"/>
      <c r="D30" s="116">
        <f t="shared" si="0"/>
        <v>0</v>
      </c>
      <c r="E30" s="117">
        <v>0</v>
      </c>
      <c r="F30" s="118">
        <v>0</v>
      </c>
      <c r="G30" s="116">
        <f t="shared" si="9"/>
        <v>0</v>
      </c>
      <c r="H30" s="177">
        <v>0</v>
      </c>
      <c r="I30" s="176">
        <v>1.4999999999999999E-2</v>
      </c>
      <c r="J30" s="169">
        <v>1.4999999999999999E-2</v>
      </c>
      <c r="K30" s="182">
        <v>0</v>
      </c>
      <c r="L30" s="183">
        <v>0</v>
      </c>
      <c r="M30" s="123">
        <f t="shared" si="1"/>
        <v>0</v>
      </c>
      <c r="N30" s="114"/>
      <c r="O30" s="115"/>
      <c r="P30" s="124">
        <f t="shared" si="2"/>
        <v>0</v>
      </c>
      <c r="Q30" s="177">
        <v>460.73121600000007</v>
      </c>
      <c r="R30" s="176">
        <v>4792.1204320000006</v>
      </c>
      <c r="S30" s="169">
        <f t="shared" ref="S30" si="52">Q30+R30</f>
        <v>5252.8516480000008</v>
      </c>
      <c r="T30" s="114"/>
      <c r="U30" s="168"/>
      <c r="V30" s="116">
        <f t="shared" si="4"/>
        <v>0</v>
      </c>
      <c r="W30" s="177">
        <v>139.91999999999999</v>
      </c>
      <c r="X30" s="176">
        <v>369.6</v>
      </c>
      <c r="Y30" s="169">
        <f t="shared" si="10"/>
        <v>509.52</v>
      </c>
      <c r="Z30" s="177">
        <v>0</v>
      </c>
      <c r="AA30" s="176">
        <v>214</v>
      </c>
      <c r="AB30" s="169">
        <f t="shared" si="5"/>
        <v>214</v>
      </c>
      <c r="AC30" s="177">
        <v>0</v>
      </c>
      <c r="AD30" s="176">
        <v>445.25</v>
      </c>
      <c r="AE30" s="169">
        <f t="shared" si="6"/>
        <v>445.25</v>
      </c>
      <c r="AF30" s="119"/>
      <c r="AG30" s="115"/>
      <c r="AH30" s="116">
        <f t="shared" si="12"/>
        <v>0</v>
      </c>
      <c r="AI30" s="121">
        <f t="shared" si="13"/>
        <v>600.65121600000009</v>
      </c>
      <c r="AJ30" s="122">
        <f t="shared" si="14"/>
        <v>5820.9854320000013</v>
      </c>
      <c r="AK30" s="123">
        <f t="shared" si="7"/>
        <v>6421.6366480000015</v>
      </c>
      <c r="AL30" s="149"/>
      <c r="AM30" s="145">
        <v>696.39717647058819</v>
      </c>
      <c r="AN30" s="145">
        <v>3549.9103235294115</v>
      </c>
      <c r="AO30" s="145">
        <v>4246.3074999999999</v>
      </c>
      <c r="AQ30" s="27"/>
      <c r="AR30" s="27"/>
      <c r="AS30" s="27"/>
      <c r="AT30" s="27"/>
    </row>
    <row r="31" spans="1:46" x14ac:dyDescent="0.2">
      <c r="A31" s="65">
        <v>26</v>
      </c>
      <c r="B31" s="114"/>
      <c r="C31" s="115"/>
      <c r="D31" s="116">
        <f t="shared" si="0"/>
        <v>0</v>
      </c>
      <c r="E31" s="117"/>
      <c r="F31" s="118"/>
      <c r="G31" s="116">
        <f t="shared" si="9"/>
        <v>0</v>
      </c>
      <c r="H31" s="177">
        <v>0</v>
      </c>
      <c r="I31" s="176">
        <v>0</v>
      </c>
      <c r="J31" s="169">
        <v>1.4999999999999999E-2</v>
      </c>
      <c r="K31" s="182">
        <v>21.648000000000003</v>
      </c>
      <c r="L31" s="183">
        <v>194.83200000000002</v>
      </c>
      <c r="M31" s="123">
        <f t="shared" si="1"/>
        <v>216.48000000000002</v>
      </c>
      <c r="N31" s="114"/>
      <c r="O31" s="115"/>
      <c r="P31" s="124">
        <f t="shared" si="2"/>
        <v>0</v>
      </c>
      <c r="Q31" s="177">
        <v>428.22542399999998</v>
      </c>
      <c r="R31" s="176">
        <v>4485.097584000001</v>
      </c>
      <c r="S31" s="169">
        <f t="shared" ref="S31" si="53">Q31+R31</f>
        <v>4913.3230080000012</v>
      </c>
      <c r="T31" s="114"/>
      <c r="U31" s="168"/>
      <c r="V31" s="116">
        <f t="shared" si="4"/>
        <v>0</v>
      </c>
      <c r="W31" s="177">
        <v>39.335999999999999</v>
      </c>
      <c r="X31" s="176">
        <v>26.4</v>
      </c>
      <c r="Y31" s="169">
        <f t="shared" si="10"/>
        <v>65.73599999999999</v>
      </c>
      <c r="Z31" s="182">
        <v>0</v>
      </c>
      <c r="AA31" s="208">
        <v>149.5</v>
      </c>
      <c r="AB31" s="123">
        <f t="shared" si="5"/>
        <v>149.5</v>
      </c>
      <c r="AC31" s="177">
        <v>0</v>
      </c>
      <c r="AD31" s="176">
        <v>112.5</v>
      </c>
      <c r="AE31" s="169">
        <f t="shared" si="6"/>
        <v>112.5</v>
      </c>
      <c r="AF31" s="119"/>
      <c r="AG31" s="115"/>
      <c r="AH31" s="116">
        <f t="shared" si="12"/>
        <v>0</v>
      </c>
      <c r="AI31" s="121">
        <f t="shared" si="13"/>
        <v>489.20942400000001</v>
      </c>
      <c r="AJ31" s="122">
        <f t="shared" si="14"/>
        <v>4968.329584000001</v>
      </c>
      <c r="AK31" s="123">
        <f t="shared" si="7"/>
        <v>5457.5390080000006</v>
      </c>
      <c r="AM31" s="145">
        <v>518.02494117647063</v>
      </c>
      <c r="AN31" s="145">
        <v>3918.5764066496158</v>
      </c>
      <c r="AO31" s="145">
        <v>4436.6013478260866</v>
      </c>
      <c r="AQ31" s="27"/>
      <c r="AR31" s="27"/>
      <c r="AS31" s="27"/>
      <c r="AT31" s="27"/>
    </row>
    <row r="32" spans="1:46" x14ac:dyDescent="0.2">
      <c r="A32" s="65">
        <v>27</v>
      </c>
      <c r="B32" s="114"/>
      <c r="C32" s="115"/>
      <c r="D32" s="116">
        <f t="shared" si="0"/>
        <v>0</v>
      </c>
      <c r="E32" s="117"/>
      <c r="F32" s="118"/>
      <c r="G32" s="116">
        <f t="shared" si="9"/>
        <v>0</v>
      </c>
      <c r="H32" s="177">
        <v>0</v>
      </c>
      <c r="I32" s="176">
        <v>4.5750000000000002</v>
      </c>
      <c r="J32" s="169">
        <f t="shared" ref="J32" si="54">SUM(H32:I32)</f>
        <v>4.5750000000000002</v>
      </c>
      <c r="K32" s="182">
        <v>34.320000000000007</v>
      </c>
      <c r="L32" s="183">
        <v>308.88000000000005</v>
      </c>
      <c r="M32" s="123">
        <f t="shared" si="1"/>
        <v>343.20000000000005</v>
      </c>
      <c r="N32" s="114"/>
      <c r="O32" s="115"/>
      <c r="P32" s="124">
        <f t="shared" si="2"/>
        <v>0</v>
      </c>
      <c r="Q32" s="177">
        <v>203.28</v>
      </c>
      <c r="R32" s="176">
        <v>4616.7290399999993</v>
      </c>
      <c r="S32" s="169">
        <f t="shared" si="3"/>
        <v>4820.009039999999</v>
      </c>
      <c r="T32" s="114"/>
      <c r="U32" s="168"/>
      <c r="V32" s="116">
        <f t="shared" si="4"/>
        <v>0</v>
      </c>
      <c r="W32" s="177">
        <v>227.04</v>
      </c>
      <c r="X32" s="176">
        <v>367.75200000000001</v>
      </c>
      <c r="Y32" s="169">
        <f t="shared" si="10"/>
        <v>594.79200000000003</v>
      </c>
      <c r="Z32" s="182">
        <v>0</v>
      </c>
      <c r="AA32" s="208">
        <v>130.5</v>
      </c>
      <c r="AB32" s="123">
        <f t="shared" si="5"/>
        <v>130.5</v>
      </c>
      <c r="AC32" s="177">
        <v>0</v>
      </c>
      <c r="AD32" s="176">
        <v>73.25</v>
      </c>
      <c r="AE32" s="169">
        <f t="shared" si="6"/>
        <v>73.25</v>
      </c>
      <c r="AF32" s="119"/>
      <c r="AG32" s="115"/>
      <c r="AH32" s="116">
        <f t="shared" si="12"/>
        <v>0</v>
      </c>
      <c r="AI32" s="121">
        <f t="shared" si="13"/>
        <v>464.64</v>
      </c>
      <c r="AJ32" s="122">
        <f t="shared" si="14"/>
        <v>5501.6860399999996</v>
      </c>
      <c r="AK32" s="123">
        <f t="shared" si="7"/>
        <v>5966.3260399999999</v>
      </c>
      <c r="AM32" s="145">
        <v>545.41414754753737</v>
      </c>
      <c r="AN32" s="145">
        <v>4189.822814746145</v>
      </c>
      <c r="AO32" s="145">
        <v>4735.2369622936822</v>
      </c>
      <c r="AQ32" s="27"/>
      <c r="AR32" s="27"/>
      <c r="AS32" s="27"/>
      <c r="AT32" s="27"/>
    </row>
    <row r="33" spans="1:47" x14ac:dyDescent="0.2">
      <c r="A33" s="65">
        <v>28</v>
      </c>
      <c r="B33" s="114"/>
      <c r="C33" s="115"/>
      <c r="D33" s="116">
        <f t="shared" si="0"/>
        <v>0</v>
      </c>
      <c r="E33" s="117"/>
      <c r="F33" s="118"/>
      <c r="G33" s="116">
        <f t="shared" si="9"/>
        <v>0</v>
      </c>
      <c r="H33" s="177">
        <v>0</v>
      </c>
      <c r="I33" s="176">
        <v>2.75E-2</v>
      </c>
      <c r="J33" s="169">
        <f t="shared" ref="J33" si="55">SUM(H33:I33)</f>
        <v>2.75E-2</v>
      </c>
      <c r="K33" s="182">
        <v>23</v>
      </c>
      <c r="L33" s="183">
        <v>204</v>
      </c>
      <c r="M33" s="123">
        <f t="shared" si="1"/>
        <v>227</v>
      </c>
      <c r="N33" s="114"/>
      <c r="O33" s="115"/>
      <c r="P33" s="124">
        <f t="shared" si="2"/>
        <v>0</v>
      </c>
      <c r="Q33" s="177">
        <v>260.43547199999995</v>
      </c>
      <c r="R33" s="176">
        <v>4108.3447679999999</v>
      </c>
      <c r="S33" s="169">
        <f t="shared" ref="S33" si="56">Q33+R33</f>
        <v>4368.78024</v>
      </c>
      <c r="T33" s="114"/>
      <c r="U33" s="168"/>
      <c r="V33" s="116">
        <f t="shared" si="4"/>
        <v>0</v>
      </c>
      <c r="W33" s="177">
        <v>217.00800000000001</v>
      </c>
      <c r="X33" s="176">
        <v>386.76</v>
      </c>
      <c r="Y33" s="169">
        <f t="shared" si="10"/>
        <v>603.76800000000003</v>
      </c>
      <c r="Z33" s="182">
        <v>0</v>
      </c>
      <c r="AA33" s="208">
        <v>120.75</v>
      </c>
      <c r="AB33" s="123">
        <f t="shared" ref="AB33" si="57">SUM(Z33:AA33)</f>
        <v>120.75</v>
      </c>
      <c r="AC33" s="177">
        <v>0</v>
      </c>
      <c r="AD33" s="176">
        <v>85.5</v>
      </c>
      <c r="AE33" s="169">
        <f t="shared" si="6"/>
        <v>85.5</v>
      </c>
      <c r="AF33" s="119"/>
      <c r="AG33" s="115"/>
      <c r="AH33" s="116">
        <f t="shared" si="12"/>
        <v>0</v>
      </c>
      <c r="AI33" s="121">
        <f t="shared" si="13"/>
        <v>500.44347199999993</v>
      </c>
      <c r="AJ33" s="122">
        <f t="shared" si="14"/>
        <v>4905.3822680000003</v>
      </c>
      <c r="AK33" s="123">
        <f t="shared" si="7"/>
        <v>5405.8257400000002</v>
      </c>
      <c r="AM33" s="145">
        <v>530.30245393924747</v>
      </c>
      <c r="AN33" s="145">
        <v>4657.0067960607521</v>
      </c>
      <c r="AO33" s="145">
        <v>5187.3092499999993</v>
      </c>
      <c r="AQ33" s="27"/>
      <c r="AR33" s="27"/>
      <c r="AS33" s="27"/>
      <c r="AT33" s="27"/>
    </row>
    <row r="34" spans="1:47" x14ac:dyDescent="0.2">
      <c r="A34" s="65">
        <v>29</v>
      </c>
      <c r="B34" s="114"/>
      <c r="C34" s="115"/>
      <c r="D34" s="116">
        <f t="shared" si="0"/>
        <v>0</v>
      </c>
      <c r="E34" s="117"/>
      <c r="F34" s="118"/>
      <c r="G34" s="116">
        <f t="shared" si="9"/>
        <v>0</v>
      </c>
      <c r="H34" s="177">
        <v>0</v>
      </c>
      <c r="I34" s="176">
        <v>0</v>
      </c>
      <c r="J34" s="169">
        <f t="shared" ref="J34:J37" si="58">SUM(H34:I34)</f>
        <v>0</v>
      </c>
      <c r="K34" s="114">
        <v>39.49</v>
      </c>
      <c r="L34" s="115">
        <v>355.41000000000008</v>
      </c>
      <c r="M34" s="116">
        <f t="shared" si="1"/>
        <v>394.90000000000009</v>
      </c>
      <c r="N34" s="114"/>
      <c r="O34" s="115"/>
      <c r="P34" s="124">
        <f t="shared" si="2"/>
        <v>0</v>
      </c>
      <c r="Q34" s="177">
        <v>211.41859199999996</v>
      </c>
      <c r="R34" s="176">
        <v>4588.737782480167</v>
      </c>
      <c r="S34" s="169">
        <f t="shared" si="3"/>
        <v>4800.156374480167</v>
      </c>
      <c r="T34" s="114"/>
      <c r="U34" s="168"/>
      <c r="V34" s="116">
        <f t="shared" si="4"/>
        <v>0</v>
      </c>
      <c r="W34" s="177">
        <v>91.08</v>
      </c>
      <c r="X34" s="176">
        <v>133.84800000000001</v>
      </c>
      <c r="Y34" s="169">
        <f t="shared" si="10"/>
        <v>224.928</v>
      </c>
      <c r="Z34" s="114">
        <v>0</v>
      </c>
      <c r="AA34" s="168">
        <v>103.5</v>
      </c>
      <c r="AB34" s="116">
        <f t="shared" ref="AB34:AB35" si="59">SUM(Z34:AA34)</f>
        <v>103.5</v>
      </c>
      <c r="AC34" s="177">
        <v>0</v>
      </c>
      <c r="AD34" s="176">
        <v>91.5</v>
      </c>
      <c r="AE34" s="169">
        <f t="shared" si="6"/>
        <v>91.5</v>
      </c>
      <c r="AF34" s="119"/>
      <c r="AG34" s="115"/>
      <c r="AH34" s="116">
        <f t="shared" si="12"/>
        <v>0</v>
      </c>
      <c r="AI34" s="121">
        <f t="shared" si="13"/>
        <v>341.98859199999998</v>
      </c>
      <c r="AJ34" s="122">
        <f t="shared" si="14"/>
        <v>5272.9957824801668</v>
      </c>
      <c r="AK34" s="123">
        <f t="shared" si="7"/>
        <v>5614.9843744801665</v>
      </c>
      <c r="AM34" s="145">
        <v>396.75024887507959</v>
      </c>
      <c r="AN34" s="145">
        <v>4274.4181788781088</v>
      </c>
      <c r="AO34" s="145">
        <v>4671.1684277531886</v>
      </c>
      <c r="AQ34" s="27"/>
      <c r="AR34" s="27"/>
      <c r="AS34" s="27"/>
      <c r="AT34" s="27"/>
    </row>
    <row r="35" spans="1:47" x14ac:dyDescent="0.2">
      <c r="A35" s="65">
        <v>30</v>
      </c>
      <c r="B35" s="114"/>
      <c r="C35" s="115"/>
      <c r="D35" s="116">
        <f t="shared" si="0"/>
        <v>0</v>
      </c>
      <c r="E35" s="114"/>
      <c r="F35" s="115"/>
      <c r="G35" s="116">
        <f t="shared" si="9"/>
        <v>0</v>
      </c>
      <c r="H35" s="177">
        <v>0</v>
      </c>
      <c r="I35" s="176">
        <v>6</v>
      </c>
      <c r="J35" s="169">
        <f t="shared" si="58"/>
        <v>6</v>
      </c>
      <c r="K35" s="114">
        <v>49.390000000000008</v>
      </c>
      <c r="L35" s="115">
        <v>444.51000000000005</v>
      </c>
      <c r="M35" s="116">
        <f t="shared" si="1"/>
        <v>493.90000000000003</v>
      </c>
      <c r="N35" s="114"/>
      <c r="O35" s="115"/>
      <c r="P35" s="124">
        <f t="shared" si="2"/>
        <v>0</v>
      </c>
      <c r="Q35" s="177">
        <v>265.49899200000004</v>
      </c>
      <c r="R35" s="176">
        <v>4169.3641440000001</v>
      </c>
      <c r="S35" s="169">
        <f t="shared" ref="S35" si="60">Q35+R35</f>
        <v>4434.8631359999999</v>
      </c>
      <c r="T35" s="114"/>
      <c r="U35" s="168"/>
      <c r="V35" s="116">
        <f t="shared" si="4"/>
        <v>0</v>
      </c>
      <c r="W35" s="177">
        <v>184.536</v>
      </c>
      <c r="X35" s="176">
        <v>235.488</v>
      </c>
      <c r="Y35" s="169">
        <f t="shared" si="10"/>
        <v>420.024</v>
      </c>
      <c r="Z35" s="114">
        <v>0</v>
      </c>
      <c r="AA35" s="168">
        <v>86.25</v>
      </c>
      <c r="AB35" s="116">
        <f t="shared" si="59"/>
        <v>86.25</v>
      </c>
      <c r="AC35" s="173">
        <v>0</v>
      </c>
      <c r="AD35" s="115">
        <v>24.5</v>
      </c>
      <c r="AE35" s="116">
        <f t="shared" si="6"/>
        <v>24.5</v>
      </c>
      <c r="AF35" s="119"/>
      <c r="AG35" s="115"/>
      <c r="AH35" s="116">
        <f t="shared" si="12"/>
        <v>0</v>
      </c>
      <c r="AI35" s="121">
        <f t="shared" si="13"/>
        <v>499.42499200000003</v>
      </c>
      <c r="AJ35" s="122">
        <f t="shared" si="14"/>
        <v>4966.1121440000006</v>
      </c>
      <c r="AK35" s="123">
        <f t="shared" si="7"/>
        <v>5465.5371360000008</v>
      </c>
      <c r="AM35" s="145">
        <v>296.77882867619792</v>
      </c>
      <c r="AN35" s="145">
        <v>4019.9048579638029</v>
      </c>
      <c r="AO35" s="145">
        <v>4316.6836866400008</v>
      </c>
      <c r="AQ35" s="27"/>
      <c r="AR35" s="27"/>
      <c r="AS35" s="27"/>
      <c r="AT35" s="27"/>
    </row>
    <row r="36" spans="1:47" x14ac:dyDescent="0.2">
      <c r="A36" s="65">
        <v>31</v>
      </c>
      <c r="B36" s="114"/>
      <c r="C36" s="115"/>
      <c r="D36" s="116">
        <f t="shared" si="0"/>
        <v>0</v>
      </c>
      <c r="E36" s="114"/>
      <c r="F36" s="115"/>
      <c r="G36" s="116">
        <f t="shared" si="9"/>
        <v>0</v>
      </c>
      <c r="H36" s="177">
        <v>0</v>
      </c>
      <c r="I36" s="176">
        <v>0</v>
      </c>
      <c r="J36" s="169">
        <f t="shared" si="58"/>
        <v>0</v>
      </c>
      <c r="K36" s="114">
        <v>48.730000000000011</v>
      </c>
      <c r="L36" s="115">
        <v>438.57000000000005</v>
      </c>
      <c r="M36" s="116">
        <f t="shared" si="1"/>
        <v>487.30000000000007</v>
      </c>
      <c r="N36" s="114"/>
      <c r="O36" s="115"/>
      <c r="P36" s="124">
        <f t="shared" si="2"/>
        <v>0</v>
      </c>
      <c r="Q36" s="177">
        <v>172.28692799999999</v>
      </c>
      <c r="R36" s="176">
        <v>4002.7563839999998</v>
      </c>
      <c r="S36" s="169">
        <f t="shared" si="3"/>
        <v>4175.0433119999998</v>
      </c>
      <c r="T36" s="114"/>
      <c r="U36" s="168"/>
      <c r="V36" s="116">
        <f t="shared" si="4"/>
        <v>0</v>
      </c>
      <c r="W36" s="114">
        <v>184.27199999999999</v>
      </c>
      <c r="X36" s="168">
        <v>293.56799999999998</v>
      </c>
      <c r="Y36" s="116">
        <f t="shared" si="10"/>
        <v>477.84</v>
      </c>
      <c r="Z36" s="114">
        <v>0</v>
      </c>
      <c r="AA36" s="168">
        <v>103.5</v>
      </c>
      <c r="AB36" s="116">
        <f t="shared" ref="AB36" si="61">SUM(Z36:AA36)</f>
        <v>103.5</v>
      </c>
      <c r="AC36" s="173">
        <v>0</v>
      </c>
      <c r="AD36" s="115">
        <v>24.5</v>
      </c>
      <c r="AE36" s="116">
        <f t="shared" si="6"/>
        <v>24.5</v>
      </c>
      <c r="AF36" s="119"/>
      <c r="AG36" s="115"/>
      <c r="AH36" s="116">
        <f t="shared" si="12"/>
        <v>0</v>
      </c>
      <c r="AI36" s="121">
        <f t="shared" si="13"/>
        <v>405.288928</v>
      </c>
      <c r="AJ36" s="122">
        <f t="shared" si="14"/>
        <v>4862.8943840000002</v>
      </c>
      <c r="AK36" s="123">
        <f t="shared" si="7"/>
        <v>5268.1833120000001</v>
      </c>
      <c r="AM36" s="145">
        <v>680.22854463642147</v>
      </c>
      <c r="AN36" s="145">
        <v>4687.9143708835791</v>
      </c>
      <c r="AO36" s="145">
        <v>5368.1429155200003</v>
      </c>
      <c r="AQ36" s="27"/>
      <c r="AR36" s="27"/>
      <c r="AS36" s="27"/>
      <c r="AT36" s="27"/>
    </row>
    <row r="37" spans="1:47" x14ac:dyDescent="0.2">
      <c r="A37" s="65">
        <v>32</v>
      </c>
      <c r="B37" s="114"/>
      <c r="C37" s="115"/>
      <c r="D37" s="116">
        <f t="shared" si="0"/>
        <v>0</v>
      </c>
      <c r="E37" s="114"/>
      <c r="F37" s="115"/>
      <c r="G37" s="116">
        <f t="shared" si="9"/>
        <v>0</v>
      </c>
      <c r="H37" s="114">
        <v>0</v>
      </c>
      <c r="I37" s="168">
        <v>0</v>
      </c>
      <c r="J37" s="116">
        <f t="shared" si="58"/>
        <v>0</v>
      </c>
      <c r="K37" s="114">
        <v>52.360000000000007</v>
      </c>
      <c r="L37" s="115">
        <v>471.24000000000007</v>
      </c>
      <c r="M37" s="116">
        <f t="shared" si="1"/>
        <v>523.6</v>
      </c>
      <c r="N37" s="114"/>
      <c r="O37" s="115"/>
      <c r="P37" s="124">
        <f t="shared" si="2"/>
        <v>0</v>
      </c>
      <c r="Q37" s="114">
        <v>153.12</v>
      </c>
      <c r="R37" s="168">
        <v>4114.4400000000005</v>
      </c>
      <c r="S37" s="116">
        <f t="shared" si="3"/>
        <v>4267.5600000000004</v>
      </c>
      <c r="T37" s="114"/>
      <c r="U37" s="168"/>
      <c r="V37" s="116">
        <f t="shared" si="4"/>
        <v>0</v>
      </c>
      <c r="W37" s="114">
        <v>186.648</v>
      </c>
      <c r="X37" s="168">
        <v>246.31200000000001</v>
      </c>
      <c r="Y37" s="116">
        <f t="shared" si="10"/>
        <v>432.96000000000004</v>
      </c>
      <c r="Z37" s="114">
        <v>0</v>
      </c>
      <c r="AA37" s="168">
        <v>465.75</v>
      </c>
      <c r="AB37" s="116">
        <f t="shared" ref="AB37" si="62">SUM(Z37:AA37)</f>
        <v>465.75</v>
      </c>
      <c r="AC37" s="173">
        <v>0</v>
      </c>
      <c r="AD37" s="115">
        <v>24.5</v>
      </c>
      <c r="AE37" s="116">
        <f t="shared" si="6"/>
        <v>24.5</v>
      </c>
      <c r="AF37" s="119"/>
      <c r="AG37" s="115"/>
      <c r="AH37" s="116">
        <f t="shared" si="12"/>
        <v>0</v>
      </c>
      <c r="AI37" s="121">
        <f t="shared" si="13"/>
        <v>392.12800000000004</v>
      </c>
      <c r="AJ37" s="122">
        <f t="shared" si="14"/>
        <v>5322.2420000000002</v>
      </c>
      <c r="AK37" s="123">
        <f t="shared" si="7"/>
        <v>5714.37</v>
      </c>
      <c r="AM37" s="145">
        <v>235.69028280334427</v>
      </c>
      <c r="AN37" s="145">
        <v>4523.6036485566556</v>
      </c>
      <c r="AO37" s="145">
        <v>4759.29393136</v>
      </c>
      <c r="AQ37" s="27"/>
      <c r="AR37" s="27"/>
      <c r="AS37" s="27"/>
      <c r="AT37" s="27"/>
    </row>
    <row r="38" spans="1:47" x14ac:dyDescent="0.2">
      <c r="A38" s="65">
        <v>33</v>
      </c>
      <c r="B38" s="114"/>
      <c r="C38" s="115"/>
      <c r="D38" s="116">
        <f t="shared" si="0"/>
        <v>0</v>
      </c>
      <c r="E38" s="114"/>
      <c r="F38" s="115"/>
      <c r="G38" s="116">
        <f t="shared" si="9"/>
        <v>0</v>
      </c>
      <c r="H38" s="114">
        <v>0</v>
      </c>
      <c r="I38" s="168">
        <v>0</v>
      </c>
      <c r="J38" s="116">
        <f t="shared" ref="J38" si="63">SUM(H38:I38)</f>
        <v>0</v>
      </c>
      <c r="K38" s="114">
        <v>47.080000000000005</v>
      </c>
      <c r="L38" s="115">
        <v>423.72</v>
      </c>
      <c r="M38" s="116">
        <f t="shared" si="1"/>
        <v>470.8</v>
      </c>
      <c r="N38" s="114"/>
      <c r="O38" s="115"/>
      <c r="P38" s="124">
        <f t="shared" ref="P38:P57" si="64">N38+O38</f>
        <v>0</v>
      </c>
      <c r="Q38" s="114">
        <v>158.4</v>
      </c>
      <c r="R38" s="168">
        <v>4220.04</v>
      </c>
      <c r="S38" s="116">
        <f t="shared" si="3"/>
        <v>4378.4399999999996</v>
      </c>
      <c r="T38" s="114"/>
      <c r="U38" s="168"/>
      <c r="V38" s="116">
        <f t="shared" ref="V38:V57" si="65">T38+U38</f>
        <v>0</v>
      </c>
      <c r="W38" s="114">
        <v>168.696</v>
      </c>
      <c r="X38" s="168">
        <v>252.12</v>
      </c>
      <c r="Y38" s="116">
        <f t="shared" si="10"/>
        <v>420.81600000000003</v>
      </c>
      <c r="Z38" s="114">
        <v>0</v>
      </c>
      <c r="AA38" s="168">
        <v>546.25</v>
      </c>
      <c r="AB38" s="116">
        <f t="shared" ref="AB38:AB39" si="66">SUM(Z38:AA38)</f>
        <v>546.25</v>
      </c>
      <c r="AC38" s="173">
        <v>0</v>
      </c>
      <c r="AD38" s="115">
        <v>24.5</v>
      </c>
      <c r="AE38" s="116">
        <f t="shared" si="6"/>
        <v>24.5</v>
      </c>
      <c r="AF38" s="119"/>
      <c r="AG38" s="115"/>
      <c r="AH38" s="116">
        <f t="shared" si="12"/>
        <v>0</v>
      </c>
      <c r="AI38" s="121">
        <f t="shared" si="13"/>
        <v>374.17600000000004</v>
      </c>
      <c r="AJ38" s="122">
        <f t="shared" si="14"/>
        <v>5466.63</v>
      </c>
      <c r="AK38" s="123">
        <f t="shared" si="7"/>
        <v>5840.8060000000005</v>
      </c>
      <c r="AM38" s="145">
        <v>402.45239009612908</v>
      </c>
      <c r="AN38" s="145">
        <v>4839.6743679131741</v>
      </c>
      <c r="AO38" s="145">
        <v>5242.1267580093036</v>
      </c>
      <c r="AQ38" s="27"/>
      <c r="AR38" s="27"/>
      <c r="AS38" s="27"/>
      <c r="AT38" s="27"/>
    </row>
    <row r="39" spans="1:47" x14ac:dyDescent="0.2">
      <c r="A39" s="65">
        <v>34</v>
      </c>
      <c r="B39" s="114"/>
      <c r="C39" s="168"/>
      <c r="D39" s="116">
        <f t="shared" si="0"/>
        <v>0</v>
      </c>
      <c r="E39" s="114"/>
      <c r="F39" s="115"/>
      <c r="G39" s="116">
        <f t="shared" si="9"/>
        <v>0</v>
      </c>
      <c r="H39" s="114">
        <v>0</v>
      </c>
      <c r="I39" s="168">
        <v>0</v>
      </c>
      <c r="J39" s="116">
        <f t="shared" ref="J39" si="67">SUM(H39:I39)</f>
        <v>0</v>
      </c>
      <c r="K39" s="114">
        <v>54.120000000000005</v>
      </c>
      <c r="L39" s="115">
        <v>487.08000000000004</v>
      </c>
      <c r="M39" s="116">
        <f t="shared" si="1"/>
        <v>541.20000000000005</v>
      </c>
      <c r="N39" s="114"/>
      <c r="O39" s="115"/>
      <c r="P39" s="124">
        <f t="shared" si="64"/>
        <v>0</v>
      </c>
      <c r="Q39" s="114">
        <v>158.4</v>
      </c>
      <c r="R39" s="168">
        <v>4239.84</v>
      </c>
      <c r="S39" s="116">
        <f t="shared" si="3"/>
        <v>4398.24</v>
      </c>
      <c r="T39" s="114"/>
      <c r="U39" s="168"/>
      <c r="V39" s="116">
        <f t="shared" si="65"/>
        <v>0</v>
      </c>
      <c r="W39" s="114">
        <v>148.89599999999999</v>
      </c>
      <c r="X39" s="168">
        <v>251.328</v>
      </c>
      <c r="Y39" s="116">
        <f t="shared" si="10"/>
        <v>400.22399999999999</v>
      </c>
      <c r="Z39" s="114">
        <v>0</v>
      </c>
      <c r="AA39" s="168">
        <v>442.75</v>
      </c>
      <c r="AB39" s="116">
        <f t="shared" si="66"/>
        <v>442.75</v>
      </c>
      <c r="AC39" s="173">
        <v>0</v>
      </c>
      <c r="AD39" s="115">
        <v>0</v>
      </c>
      <c r="AE39" s="116">
        <f t="shared" si="6"/>
        <v>0</v>
      </c>
      <c r="AF39" s="119"/>
      <c r="AG39" s="115"/>
      <c r="AH39" s="116">
        <f t="shared" si="12"/>
        <v>0</v>
      </c>
      <c r="AI39" s="121">
        <f t="shared" si="13"/>
        <v>361.416</v>
      </c>
      <c r="AJ39" s="122">
        <f t="shared" si="14"/>
        <v>5420.9980000000005</v>
      </c>
      <c r="AK39" s="123">
        <f t="shared" si="7"/>
        <v>5782.4140000000007</v>
      </c>
      <c r="AM39" s="145">
        <v>284.82799999999997</v>
      </c>
      <c r="AN39" s="145">
        <v>4783.8499049599995</v>
      </c>
      <c r="AO39" s="145">
        <v>5068.6779049599991</v>
      </c>
      <c r="AQ39" s="27"/>
      <c r="AR39" s="27"/>
      <c r="AS39" s="27"/>
      <c r="AT39" s="27"/>
    </row>
    <row r="40" spans="1:47" x14ac:dyDescent="0.2">
      <c r="A40" s="65">
        <v>35</v>
      </c>
      <c r="B40" s="114">
        <v>43.75</v>
      </c>
      <c r="C40" s="168">
        <v>0</v>
      </c>
      <c r="D40" s="116">
        <f t="shared" si="0"/>
        <v>43.75</v>
      </c>
      <c r="E40" s="114"/>
      <c r="F40" s="115"/>
      <c r="G40" s="116">
        <f t="shared" si="9"/>
        <v>0</v>
      </c>
      <c r="H40" s="114">
        <v>0</v>
      </c>
      <c r="I40" s="168">
        <v>0</v>
      </c>
      <c r="J40" s="116">
        <f t="shared" ref="J40" si="68">SUM(H40:I40)</f>
        <v>0</v>
      </c>
      <c r="K40" s="114">
        <v>65.12</v>
      </c>
      <c r="L40" s="115">
        <v>586.08000000000015</v>
      </c>
      <c r="M40" s="116">
        <f t="shared" si="1"/>
        <v>651.20000000000016</v>
      </c>
      <c r="N40" s="114"/>
      <c r="O40" s="115"/>
      <c r="P40" s="124">
        <f t="shared" si="64"/>
        <v>0</v>
      </c>
      <c r="Q40" s="114">
        <v>79.2</v>
      </c>
      <c r="R40" s="168">
        <v>3748.8</v>
      </c>
      <c r="S40" s="116">
        <f t="shared" si="3"/>
        <v>3828</v>
      </c>
      <c r="T40" s="114"/>
      <c r="U40" s="168"/>
      <c r="V40" s="116">
        <f t="shared" si="65"/>
        <v>0</v>
      </c>
      <c r="W40" s="114">
        <v>145.72800000000001</v>
      </c>
      <c r="X40" s="168">
        <v>319.44</v>
      </c>
      <c r="Y40" s="116">
        <f t="shared" si="10"/>
        <v>465.16800000000001</v>
      </c>
      <c r="Z40" s="114">
        <v>0</v>
      </c>
      <c r="AA40" s="168">
        <v>517.5</v>
      </c>
      <c r="AB40" s="116">
        <f t="shared" ref="AB40" si="69">SUM(Z40:AA40)</f>
        <v>517.5</v>
      </c>
      <c r="AC40" s="173">
        <v>0</v>
      </c>
      <c r="AD40" s="115">
        <v>0</v>
      </c>
      <c r="AE40" s="116">
        <f t="shared" si="6"/>
        <v>0</v>
      </c>
      <c r="AF40" s="119"/>
      <c r="AG40" s="115"/>
      <c r="AH40" s="116">
        <f t="shared" si="12"/>
        <v>0</v>
      </c>
      <c r="AI40" s="121">
        <f t="shared" si="13"/>
        <v>333.798</v>
      </c>
      <c r="AJ40" s="122">
        <f t="shared" si="14"/>
        <v>5171.82</v>
      </c>
      <c r="AK40" s="123">
        <f t="shared" si="7"/>
        <v>5505.6179999999995</v>
      </c>
      <c r="AM40" s="145">
        <v>434.80399999999997</v>
      </c>
      <c r="AN40" s="145">
        <v>4071.95035216</v>
      </c>
      <c r="AO40" s="145">
        <v>4506.7543521600001</v>
      </c>
      <c r="AQ40" s="27"/>
      <c r="AR40" s="27"/>
      <c r="AS40" s="27"/>
      <c r="AT40" s="27"/>
    </row>
    <row r="41" spans="1:47" x14ac:dyDescent="0.2">
      <c r="A41" s="65">
        <v>36</v>
      </c>
      <c r="B41" s="114">
        <v>101.25</v>
      </c>
      <c r="C41" s="168">
        <v>0</v>
      </c>
      <c r="D41" s="116">
        <f t="shared" si="0"/>
        <v>101.25</v>
      </c>
      <c r="E41" s="114"/>
      <c r="F41" s="115"/>
      <c r="G41" s="116">
        <f t="shared" si="9"/>
        <v>0</v>
      </c>
      <c r="H41" s="114">
        <v>0</v>
      </c>
      <c r="I41" s="168">
        <v>0</v>
      </c>
      <c r="J41" s="116">
        <f t="shared" ref="J41" si="70">SUM(H41:I41)</f>
        <v>0</v>
      </c>
      <c r="K41" s="114">
        <v>56.320000000000007</v>
      </c>
      <c r="L41" s="115">
        <v>506.88000000000005</v>
      </c>
      <c r="M41" s="116">
        <f t="shared" si="1"/>
        <v>563.20000000000005</v>
      </c>
      <c r="N41" s="114"/>
      <c r="O41" s="115"/>
      <c r="P41" s="124">
        <f t="shared" si="64"/>
        <v>0</v>
      </c>
      <c r="Q41" s="114">
        <v>55.44</v>
      </c>
      <c r="R41" s="168">
        <v>3490.0800000000004</v>
      </c>
      <c r="S41" s="116">
        <f t="shared" si="3"/>
        <v>3545.5200000000004</v>
      </c>
      <c r="T41" s="114">
        <v>11.04</v>
      </c>
      <c r="U41" s="168">
        <v>0</v>
      </c>
      <c r="V41" s="116">
        <f t="shared" si="65"/>
        <v>11.04</v>
      </c>
      <c r="W41" s="114">
        <v>142.29599999999999</v>
      </c>
      <c r="X41" s="168">
        <v>326.04000000000002</v>
      </c>
      <c r="Y41" s="116">
        <f t="shared" si="10"/>
        <v>468.33600000000001</v>
      </c>
      <c r="Z41" s="114">
        <v>0</v>
      </c>
      <c r="AA41" s="168">
        <v>448.5</v>
      </c>
      <c r="AB41" s="116">
        <f t="shared" ref="AB41" si="71">SUM(Z41:AA41)</f>
        <v>448.5</v>
      </c>
      <c r="AC41" s="173">
        <v>0</v>
      </c>
      <c r="AD41" s="115">
        <v>0</v>
      </c>
      <c r="AE41" s="116">
        <f t="shared" si="6"/>
        <v>0</v>
      </c>
      <c r="AF41" s="119"/>
      <c r="AG41" s="115"/>
      <c r="AH41" s="116">
        <f t="shared" si="12"/>
        <v>0</v>
      </c>
      <c r="AI41" s="121">
        <f t="shared" si="13"/>
        <v>366.346</v>
      </c>
      <c r="AJ41" s="122">
        <f t="shared" si="14"/>
        <v>4771.5000000000009</v>
      </c>
      <c r="AK41" s="123">
        <f t="shared" si="7"/>
        <v>5137.8460000000014</v>
      </c>
      <c r="AM41" s="145">
        <v>361.37400000000002</v>
      </c>
      <c r="AN41" s="145">
        <v>3590.3144155199993</v>
      </c>
      <c r="AO41" s="145">
        <v>3951.6884155199996</v>
      </c>
      <c r="AQ41" s="27"/>
      <c r="AR41" s="27"/>
      <c r="AS41" s="27"/>
      <c r="AT41" s="27"/>
    </row>
    <row r="42" spans="1:47" x14ac:dyDescent="0.2">
      <c r="A42" s="65">
        <v>37</v>
      </c>
      <c r="B42" s="114">
        <v>202.5</v>
      </c>
      <c r="C42" s="168">
        <v>0</v>
      </c>
      <c r="D42" s="116">
        <f t="shared" si="0"/>
        <v>202.5</v>
      </c>
      <c r="E42" s="114"/>
      <c r="F42" s="115"/>
      <c r="G42" s="116">
        <f t="shared" si="9"/>
        <v>0</v>
      </c>
      <c r="H42" s="114">
        <v>0</v>
      </c>
      <c r="I42" s="168">
        <v>4.4124999999999996</v>
      </c>
      <c r="J42" s="116">
        <f t="shared" ref="J42:J48" si="72">SUM(H42:I42)</f>
        <v>4.4124999999999996</v>
      </c>
      <c r="K42" s="114">
        <v>54.560000000000009</v>
      </c>
      <c r="L42" s="115">
        <v>491.04000000000008</v>
      </c>
      <c r="M42" s="116">
        <f t="shared" si="1"/>
        <v>545.60000000000014</v>
      </c>
      <c r="N42" s="114"/>
      <c r="O42" s="115"/>
      <c r="P42" s="124">
        <f t="shared" si="64"/>
        <v>0</v>
      </c>
      <c r="Q42" s="114">
        <v>58.08</v>
      </c>
      <c r="R42" s="168">
        <v>3693.36</v>
      </c>
      <c r="S42" s="116">
        <f t="shared" si="3"/>
        <v>3751.44</v>
      </c>
      <c r="T42" s="114">
        <v>0</v>
      </c>
      <c r="U42" s="168">
        <v>47.774999999999999</v>
      </c>
      <c r="V42" s="116">
        <f t="shared" si="65"/>
        <v>47.774999999999999</v>
      </c>
      <c r="W42" s="114">
        <v>123.024</v>
      </c>
      <c r="X42" s="168">
        <v>352.96800000000002</v>
      </c>
      <c r="Y42" s="116">
        <f t="shared" si="10"/>
        <v>475.99200000000002</v>
      </c>
      <c r="Z42" s="114">
        <v>0</v>
      </c>
      <c r="AA42" s="168">
        <v>471.5</v>
      </c>
      <c r="AB42" s="116">
        <f t="shared" ref="AB42" si="73">SUM(Z42:AA42)</f>
        <v>471.5</v>
      </c>
      <c r="AC42" s="173">
        <v>0</v>
      </c>
      <c r="AD42" s="115">
        <v>0</v>
      </c>
      <c r="AE42" s="116">
        <f t="shared" si="6"/>
        <v>0</v>
      </c>
      <c r="AF42" s="119"/>
      <c r="AG42" s="115"/>
      <c r="AH42" s="116">
        <f t="shared" si="12"/>
        <v>0</v>
      </c>
      <c r="AI42" s="121">
        <f t="shared" si="13"/>
        <v>438.16399999999999</v>
      </c>
      <c r="AJ42" s="122">
        <f t="shared" si="14"/>
        <v>5061.0554999999995</v>
      </c>
      <c r="AK42" s="123">
        <f t="shared" si="7"/>
        <v>5499.2194999999992</v>
      </c>
      <c r="AM42" s="145">
        <v>354.166</v>
      </c>
      <c r="AN42" s="145">
        <v>3617.7924150896679</v>
      </c>
      <c r="AO42" s="145">
        <v>3971.9584150896681</v>
      </c>
      <c r="AQ42" s="27"/>
      <c r="AR42" s="27"/>
      <c r="AS42" s="27"/>
      <c r="AT42" s="27"/>
    </row>
    <row r="43" spans="1:47" x14ac:dyDescent="0.2">
      <c r="A43" s="65">
        <v>38</v>
      </c>
      <c r="B43" s="114">
        <v>533.75</v>
      </c>
      <c r="C43" s="168">
        <v>0</v>
      </c>
      <c r="D43" s="116">
        <f t="shared" si="0"/>
        <v>533.75</v>
      </c>
      <c r="E43" s="114"/>
      <c r="F43" s="115"/>
      <c r="G43" s="116">
        <f t="shared" si="9"/>
        <v>0</v>
      </c>
      <c r="H43" s="114">
        <v>0</v>
      </c>
      <c r="I43" s="168">
        <v>5.375</v>
      </c>
      <c r="J43" s="116">
        <f t="shared" ref="J43" si="74">SUM(H43:I43)</f>
        <v>5.375</v>
      </c>
      <c r="K43" s="114">
        <v>49.280000000000008</v>
      </c>
      <c r="L43" s="115">
        <v>443.52000000000004</v>
      </c>
      <c r="M43" s="116">
        <f t="shared" si="1"/>
        <v>492.80000000000007</v>
      </c>
      <c r="N43" s="114"/>
      <c r="O43" s="115"/>
      <c r="P43" s="124">
        <f t="shared" si="64"/>
        <v>0</v>
      </c>
      <c r="Q43" s="114">
        <v>36.96</v>
      </c>
      <c r="R43" s="168">
        <v>3746.1600000000003</v>
      </c>
      <c r="S43" s="116">
        <f t="shared" si="3"/>
        <v>3783.1200000000003</v>
      </c>
      <c r="T43" s="114">
        <v>0</v>
      </c>
      <c r="U43" s="168">
        <v>159.702</v>
      </c>
      <c r="V43" s="116">
        <f t="shared" ref="V43" si="75">T43+U43</f>
        <v>159.702</v>
      </c>
      <c r="W43" s="114">
        <v>132.792</v>
      </c>
      <c r="X43" s="168">
        <v>291.72000000000003</v>
      </c>
      <c r="Y43" s="116">
        <f t="shared" si="10"/>
        <v>424.51200000000006</v>
      </c>
      <c r="Z43" s="114">
        <v>0</v>
      </c>
      <c r="AA43" s="168">
        <v>615.25</v>
      </c>
      <c r="AB43" s="116">
        <f t="shared" ref="AB43:AB44" si="76">SUM(Z43:AA43)</f>
        <v>615.25</v>
      </c>
      <c r="AC43" s="173">
        <v>0</v>
      </c>
      <c r="AD43" s="115">
        <v>0</v>
      </c>
      <c r="AE43" s="116">
        <f t="shared" si="6"/>
        <v>0</v>
      </c>
      <c r="AF43" s="119"/>
      <c r="AG43" s="115"/>
      <c r="AH43" s="116">
        <f t="shared" si="12"/>
        <v>0</v>
      </c>
      <c r="AI43" s="121">
        <f t="shared" si="13"/>
        <v>752.78200000000004</v>
      </c>
      <c r="AJ43" s="122">
        <f t="shared" si="14"/>
        <v>5261.7270000000008</v>
      </c>
      <c r="AK43" s="123">
        <f t="shared" si="7"/>
        <v>6014.5090000000009</v>
      </c>
      <c r="AM43" s="145">
        <v>485.702</v>
      </c>
      <c r="AN43" s="145">
        <v>3864.2288586956524</v>
      </c>
      <c r="AO43" s="145">
        <v>4349.9308586956522</v>
      </c>
      <c r="AQ43" s="27"/>
      <c r="AR43" s="27"/>
      <c r="AS43" s="27"/>
      <c r="AT43" s="27"/>
    </row>
    <row r="44" spans="1:47" x14ac:dyDescent="0.2">
      <c r="A44" s="65">
        <v>39</v>
      </c>
      <c r="B44" s="114">
        <v>723.75</v>
      </c>
      <c r="C44" s="168">
        <v>0</v>
      </c>
      <c r="D44" s="116">
        <f t="shared" ref="D44" si="77">B44+C44</f>
        <v>723.75</v>
      </c>
      <c r="E44" s="117"/>
      <c r="F44" s="118"/>
      <c r="G44" s="116">
        <f t="shared" si="9"/>
        <v>0</v>
      </c>
      <c r="H44" s="114">
        <v>0</v>
      </c>
      <c r="I44" s="168">
        <v>14.285</v>
      </c>
      <c r="J44" s="116">
        <f t="shared" ref="J44" si="78">SUM(H44:I44)</f>
        <v>14.285</v>
      </c>
      <c r="K44" s="114">
        <v>35.420000000000009</v>
      </c>
      <c r="L44" s="115">
        <v>318.78000000000003</v>
      </c>
      <c r="M44" s="116">
        <f t="shared" si="1"/>
        <v>354.20000000000005</v>
      </c>
      <c r="N44" s="114"/>
      <c r="O44" s="115"/>
      <c r="P44" s="124">
        <f t="shared" si="64"/>
        <v>0</v>
      </c>
      <c r="Q44" s="114">
        <v>68.64</v>
      </c>
      <c r="R44" s="168">
        <v>3490.0800000000004</v>
      </c>
      <c r="S44" s="116">
        <f t="shared" si="3"/>
        <v>3558.7200000000003</v>
      </c>
      <c r="T44" s="114">
        <v>0</v>
      </c>
      <c r="U44" s="168">
        <v>274.25749999999999</v>
      </c>
      <c r="V44" s="116">
        <f t="shared" ref="V44" si="79">T44+U44</f>
        <v>274.25749999999999</v>
      </c>
      <c r="W44" s="114">
        <v>19.271999999999998</v>
      </c>
      <c r="X44" s="168">
        <v>387.024</v>
      </c>
      <c r="Y44" s="116">
        <f t="shared" si="10"/>
        <v>406.29599999999999</v>
      </c>
      <c r="Z44" s="114">
        <v>0</v>
      </c>
      <c r="AA44" s="168">
        <v>552</v>
      </c>
      <c r="AB44" s="116">
        <f t="shared" si="76"/>
        <v>552</v>
      </c>
      <c r="AC44" s="174">
        <v>0</v>
      </c>
      <c r="AD44" s="101">
        <v>0</v>
      </c>
      <c r="AE44" s="116">
        <f t="shared" si="6"/>
        <v>0</v>
      </c>
      <c r="AF44" s="119"/>
      <c r="AG44" s="115"/>
      <c r="AH44" s="116">
        <f t="shared" si="12"/>
        <v>0</v>
      </c>
      <c r="AI44" s="121">
        <f t="shared" si="13"/>
        <v>847.08199999999999</v>
      </c>
      <c r="AJ44" s="122">
        <f t="shared" si="14"/>
        <v>5036.4265000000005</v>
      </c>
      <c r="AK44" s="123">
        <f t="shared" si="7"/>
        <v>5883.5085000000008</v>
      </c>
      <c r="AM44" s="145">
        <v>689.35200000000009</v>
      </c>
      <c r="AN44" s="145">
        <v>4072.4953</v>
      </c>
      <c r="AO44" s="145">
        <v>4761.8473000000004</v>
      </c>
      <c r="AQ44" s="27"/>
      <c r="AR44" s="27"/>
      <c r="AS44" s="27"/>
      <c r="AT44" s="27"/>
    </row>
    <row r="45" spans="1:47" x14ac:dyDescent="0.2">
      <c r="A45" s="65">
        <v>40</v>
      </c>
      <c r="B45" s="114">
        <v>491.25</v>
      </c>
      <c r="C45" s="168">
        <v>0</v>
      </c>
      <c r="D45" s="116">
        <f t="shared" ref="D45" si="80">B45+C45</f>
        <v>491.25</v>
      </c>
      <c r="E45" s="117"/>
      <c r="F45" s="118"/>
      <c r="G45" s="116">
        <f t="shared" si="9"/>
        <v>0</v>
      </c>
      <c r="H45" s="114">
        <v>0</v>
      </c>
      <c r="I45" s="168">
        <v>27.922499999999999</v>
      </c>
      <c r="J45" s="116">
        <f t="shared" ref="J45" si="81">SUM(H45:I45)</f>
        <v>27.922499999999999</v>
      </c>
      <c r="K45" s="114">
        <v>62.7</v>
      </c>
      <c r="L45" s="115">
        <v>564.30000000000007</v>
      </c>
      <c r="M45" s="116">
        <f t="shared" si="1"/>
        <v>627.00000000000011</v>
      </c>
      <c r="N45" s="114"/>
      <c r="O45" s="115"/>
      <c r="P45" s="124">
        <f t="shared" si="64"/>
        <v>0</v>
      </c>
      <c r="Q45" s="114">
        <v>84.48</v>
      </c>
      <c r="R45" s="168">
        <v>3004.32</v>
      </c>
      <c r="S45" s="116">
        <f t="shared" si="3"/>
        <v>3088.8</v>
      </c>
      <c r="T45" s="114">
        <v>0</v>
      </c>
      <c r="U45" s="168">
        <v>1187.0450000000003</v>
      </c>
      <c r="V45" s="116">
        <f t="shared" ref="V45" si="82">T45+U45</f>
        <v>1187.0450000000003</v>
      </c>
      <c r="W45" s="114">
        <v>5.28</v>
      </c>
      <c r="X45" s="168">
        <v>393.36</v>
      </c>
      <c r="Y45" s="116">
        <f t="shared" si="10"/>
        <v>398.64</v>
      </c>
      <c r="Z45" s="114">
        <v>0</v>
      </c>
      <c r="AA45" s="168">
        <v>626.75</v>
      </c>
      <c r="AB45" s="116">
        <f t="shared" ref="AB45:AB47" si="83">SUM(Z45:AA45)</f>
        <v>626.75</v>
      </c>
      <c r="AC45" s="174">
        <v>0</v>
      </c>
      <c r="AD45" s="101">
        <v>0</v>
      </c>
      <c r="AE45" s="116">
        <f t="shared" si="6"/>
        <v>0</v>
      </c>
      <c r="AF45" s="119"/>
      <c r="AG45" s="115"/>
      <c r="AH45" s="116">
        <f t="shared" si="12"/>
        <v>0</v>
      </c>
      <c r="AI45" s="121">
        <f t="shared" si="13"/>
        <v>643.71</v>
      </c>
      <c r="AJ45" s="122">
        <f t="shared" si="14"/>
        <v>5803.6975000000002</v>
      </c>
      <c r="AK45" s="123">
        <f t="shared" si="7"/>
        <v>6447.4075000000003</v>
      </c>
      <c r="AM45" s="145">
        <v>619.82400000000007</v>
      </c>
      <c r="AN45" s="145">
        <v>3805.3449999999998</v>
      </c>
      <c r="AO45" s="145">
        <v>4425.1689999999999</v>
      </c>
      <c r="AQ45" s="27"/>
      <c r="AR45" s="27"/>
      <c r="AS45" s="27"/>
      <c r="AT45" s="27"/>
      <c r="AU45" s="27"/>
    </row>
    <row r="46" spans="1:47" x14ac:dyDescent="0.2">
      <c r="A46" s="65">
        <v>41</v>
      </c>
      <c r="B46" s="114">
        <v>456.25</v>
      </c>
      <c r="C46" s="168">
        <v>73.75</v>
      </c>
      <c r="D46" s="116">
        <f t="shared" ref="D46" si="84">B46+C46</f>
        <v>530</v>
      </c>
      <c r="E46" s="117"/>
      <c r="F46" s="118"/>
      <c r="G46" s="116">
        <f t="shared" si="9"/>
        <v>0</v>
      </c>
      <c r="H46" s="114">
        <v>0</v>
      </c>
      <c r="I46" s="168">
        <v>56.78</v>
      </c>
      <c r="J46" s="116">
        <f t="shared" ref="J46" si="85">SUM(H46:I46)</f>
        <v>56.78</v>
      </c>
      <c r="K46" s="114">
        <v>38.39</v>
      </c>
      <c r="L46" s="115">
        <v>345.51000000000005</v>
      </c>
      <c r="M46" s="116">
        <f t="shared" si="1"/>
        <v>383.90000000000003</v>
      </c>
      <c r="N46" s="114"/>
      <c r="O46" s="115"/>
      <c r="P46" s="124">
        <f t="shared" si="64"/>
        <v>0</v>
      </c>
      <c r="Q46" s="114">
        <v>110.88</v>
      </c>
      <c r="R46" s="168">
        <v>1990.5600000000002</v>
      </c>
      <c r="S46" s="116">
        <f t="shared" si="3"/>
        <v>2101.44</v>
      </c>
      <c r="T46" s="114">
        <v>0</v>
      </c>
      <c r="U46" s="168">
        <v>1337.1647499999999</v>
      </c>
      <c r="V46" s="116">
        <f t="shared" ref="V46:V47" si="86">T46+U46</f>
        <v>1337.1647499999999</v>
      </c>
      <c r="W46" s="114">
        <v>5.28</v>
      </c>
      <c r="X46" s="168">
        <v>374.35199999999998</v>
      </c>
      <c r="Y46" s="116">
        <f t="shared" si="10"/>
        <v>379.63199999999995</v>
      </c>
      <c r="Z46" s="114">
        <v>0</v>
      </c>
      <c r="AA46" s="168">
        <v>632.5</v>
      </c>
      <c r="AB46" s="116">
        <f t="shared" si="83"/>
        <v>632.5</v>
      </c>
      <c r="AC46" s="125">
        <v>0</v>
      </c>
      <c r="AD46" s="115">
        <v>0</v>
      </c>
      <c r="AE46" s="126">
        <f t="shared" ref="AE46:AE57" si="87">AC46+AD46</f>
        <v>0</v>
      </c>
      <c r="AF46" s="119"/>
      <c r="AG46" s="115"/>
      <c r="AH46" s="126">
        <f t="shared" si="12"/>
        <v>0</v>
      </c>
      <c r="AI46" s="121">
        <f t="shared" si="13"/>
        <v>610.79999999999995</v>
      </c>
      <c r="AJ46" s="122">
        <f t="shared" si="14"/>
        <v>4810.6167500000001</v>
      </c>
      <c r="AK46" s="123">
        <f t="shared" si="7"/>
        <v>5421.4167500000003</v>
      </c>
      <c r="AM46" s="145">
        <v>390.65600000000001</v>
      </c>
      <c r="AN46" s="145">
        <v>3799.6660000000006</v>
      </c>
      <c r="AO46" s="145">
        <v>4190.322000000001</v>
      </c>
      <c r="AQ46" s="27"/>
      <c r="AR46" s="27"/>
      <c r="AS46" s="27"/>
      <c r="AT46" s="27"/>
    </row>
    <row r="47" spans="1:47" x14ac:dyDescent="0.2">
      <c r="A47" s="65">
        <v>42</v>
      </c>
      <c r="B47" s="114">
        <v>422.5</v>
      </c>
      <c r="C47" s="168">
        <v>322.5</v>
      </c>
      <c r="D47" s="116">
        <f t="shared" ref="D47:D48" si="88">B47+C47</f>
        <v>745</v>
      </c>
      <c r="E47" s="117"/>
      <c r="F47" s="118"/>
      <c r="G47" s="116">
        <f t="shared" si="9"/>
        <v>0</v>
      </c>
      <c r="H47" s="114">
        <v>0</v>
      </c>
      <c r="I47" s="168">
        <v>58.74</v>
      </c>
      <c r="J47" s="116">
        <f t="shared" ref="J47" si="89">SUM(H47:I47)</f>
        <v>58.74</v>
      </c>
      <c r="K47" s="114">
        <v>31.35</v>
      </c>
      <c r="L47" s="115">
        <v>282.15000000000003</v>
      </c>
      <c r="M47" s="116">
        <f t="shared" si="1"/>
        <v>313.50000000000006</v>
      </c>
      <c r="N47" s="114"/>
      <c r="O47" s="115"/>
      <c r="P47" s="124">
        <f t="shared" si="64"/>
        <v>0</v>
      </c>
      <c r="Q47" s="114">
        <v>100.32</v>
      </c>
      <c r="R47" s="168">
        <v>892.32</v>
      </c>
      <c r="S47" s="116">
        <f t="shared" si="3"/>
        <v>992.6400000000001</v>
      </c>
      <c r="T47" s="114">
        <v>0</v>
      </c>
      <c r="U47" s="168">
        <v>2000</v>
      </c>
      <c r="V47" s="116">
        <f t="shared" si="86"/>
        <v>2000</v>
      </c>
      <c r="W47" s="114">
        <v>5.28</v>
      </c>
      <c r="X47" s="168">
        <v>306.76799999999997</v>
      </c>
      <c r="Y47" s="116">
        <f t="shared" si="10"/>
        <v>312.04799999999994</v>
      </c>
      <c r="Z47" s="114">
        <v>0</v>
      </c>
      <c r="AA47" s="168">
        <v>638.25</v>
      </c>
      <c r="AB47" s="116">
        <f t="shared" si="83"/>
        <v>638.25</v>
      </c>
      <c r="AC47" s="125"/>
      <c r="AD47" s="115">
        <v>0</v>
      </c>
      <c r="AE47" s="126">
        <f t="shared" si="87"/>
        <v>0</v>
      </c>
      <c r="AF47" s="119"/>
      <c r="AG47" s="115"/>
      <c r="AH47" s="126">
        <f t="shared" si="12"/>
        <v>0</v>
      </c>
      <c r="AI47" s="121">
        <f t="shared" si="13"/>
        <v>559.45000000000005</v>
      </c>
      <c r="AJ47" s="122">
        <f t="shared" si="14"/>
        <v>4500.7280000000001</v>
      </c>
      <c r="AK47" s="123">
        <f t="shared" si="7"/>
        <v>5060.1779999999999</v>
      </c>
      <c r="AM47" s="145">
        <v>332.38600000000002</v>
      </c>
      <c r="AN47" s="145">
        <v>3052.8537500000002</v>
      </c>
      <c r="AO47" s="145">
        <v>3385.2397500000002</v>
      </c>
      <c r="AQ47" s="27"/>
      <c r="AR47" s="27"/>
      <c r="AS47" s="27"/>
      <c r="AT47" s="27"/>
    </row>
    <row r="48" spans="1:47" x14ac:dyDescent="0.2">
      <c r="A48" s="65">
        <v>43</v>
      </c>
      <c r="B48" s="114">
        <v>378.75</v>
      </c>
      <c r="C48" s="168">
        <v>376.25</v>
      </c>
      <c r="D48" s="116">
        <f t="shared" si="88"/>
        <v>755</v>
      </c>
      <c r="E48" s="114">
        <v>15.75</v>
      </c>
      <c r="F48" s="168">
        <v>0</v>
      </c>
      <c r="G48" s="116">
        <f t="shared" si="9"/>
        <v>15.75</v>
      </c>
      <c r="H48" s="114">
        <v>0</v>
      </c>
      <c r="I48" s="168">
        <v>75.847499999999997</v>
      </c>
      <c r="J48" s="116">
        <f t="shared" si="72"/>
        <v>75.847499999999997</v>
      </c>
      <c r="K48" s="114">
        <v>33.110000000000007</v>
      </c>
      <c r="L48" s="115">
        <v>297.99000000000007</v>
      </c>
      <c r="M48" s="116">
        <f t="shared" si="1"/>
        <v>331.10000000000008</v>
      </c>
      <c r="N48" s="114"/>
      <c r="O48" s="115"/>
      <c r="P48" s="124">
        <f t="shared" si="64"/>
        <v>0</v>
      </c>
      <c r="Q48" s="114">
        <v>47.52</v>
      </c>
      <c r="R48" s="168">
        <v>628.32000000000005</v>
      </c>
      <c r="S48" s="116">
        <f t="shared" si="3"/>
        <v>675.84</v>
      </c>
      <c r="T48" s="114">
        <v>0</v>
      </c>
      <c r="U48" s="168">
        <v>1700</v>
      </c>
      <c r="V48" s="116">
        <f t="shared" si="65"/>
        <v>1700</v>
      </c>
      <c r="W48" s="114">
        <v>0</v>
      </c>
      <c r="X48" s="168">
        <v>269.80799999999999</v>
      </c>
      <c r="Y48" s="116">
        <f t="shared" si="10"/>
        <v>269.80799999999999</v>
      </c>
      <c r="Z48" s="114">
        <v>0</v>
      </c>
      <c r="AA48" s="168">
        <v>667</v>
      </c>
      <c r="AB48" s="116">
        <f t="shared" ref="AB48" si="90">SUM(Z48:AA48)</f>
        <v>667</v>
      </c>
      <c r="AC48" s="114"/>
      <c r="AD48" s="115">
        <v>0</v>
      </c>
      <c r="AE48" s="126">
        <f t="shared" si="87"/>
        <v>0</v>
      </c>
      <c r="AF48" s="119"/>
      <c r="AG48" s="115"/>
      <c r="AH48" s="126">
        <f t="shared" si="12"/>
        <v>0</v>
      </c>
      <c r="AI48" s="121">
        <f t="shared" si="13"/>
        <v>475.13</v>
      </c>
      <c r="AJ48" s="122">
        <f t="shared" si="14"/>
        <v>4015.2155000000002</v>
      </c>
      <c r="AK48" s="123">
        <f t="shared" si="7"/>
        <v>4490.3455000000004</v>
      </c>
      <c r="AM48" s="145">
        <v>392.66800000000001</v>
      </c>
      <c r="AN48" s="145">
        <v>3050.9827499999992</v>
      </c>
      <c r="AO48" s="145">
        <v>3443.6507499999993</v>
      </c>
      <c r="AQ48" s="27"/>
      <c r="AR48" s="27"/>
      <c r="AS48" s="27"/>
      <c r="AT48" s="27"/>
    </row>
    <row r="49" spans="1:47" x14ac:dyDescent="0.2">
      <c r="A49" s="65">
        <v>44</v>
      </c>
      <c r="B49" s="114">
        <v>561.25</v>
      </c>
      <c r="C49" s="168">
        <v>422.5</v>
      </c>
      <c r="D49" s="116">
        <f t="shared" si="0"/>
        <v>983.75</v>
      </c>
      <c r="E49" s="114">
        <v>104.25</v>
      </c>
      <c r="F49" s="168">
        <v>0</v>
      </c>
      <c r="G49" s="116">
        <f t="shared" si="9"/>
        <v>104.25</v>
      </c>
      <c r="H49" s="114">
        <v>0</v>
      </c>
      <c r="I49" s="168">
        <v>62.887500000000003</v>
      </c>
      <c r="J49" s="116">
        <f t="shared" ref="J49" si="91">SUM(H49:I49)</f>
        <v>62.887500000000003</v>
      </c>
      <c r="K49" s="114">
        <v>0</v>
      </c>
      <c r="L49" s="115">
        <v>0</v>
      </c>
      <c r="M49" s="116">
        <f t="shared" si="1"/>
        <v>0</v>
      </c>
      <c r="N49" s="114"/>
      <c r="O49" s="115"/>
      <c r="P49" s="124">
        <f t="shared" si="64"/>
        <v>0</v>
      </c>
      <c r="Q49" s="114">
        <v>10.56</v>
      </c>
      <c r="R49" s="168">
        <v>332.64000000000004</v>
      </c>
      <c r="S49" s="116">
        <f t="shared" si="3"/>
        <v>343.20000000000005</v>
      </c>
      <c r="T49" s="114">
        <v>6</v>
      </c>
      <c r="U49" s="168">
        <v>1960.2497499999995</v>
      </c>
      <c r="V49" s="116">
        <f t="shared" si="65"/>
        <v>1966.2497499999995</v>
      </c>
      <c r="W49" s="114">
        <v>0</v>
      </c>
      <c r="X49" s="168">
        <v>286.96800000000002</v>
      </c>
      <c r="Y49" s="116">
        <f t="shared" si="10"/>
        <v>286.96800000000002</v>
      </c>
      <c r="Z49" s="114">
        <v>0</v>
      </c>
      <c r="AA49" s="168">
        <v>908.5</v>
      </c>
      <c r="AB49" s="116">
        <f t="shared" ref="AB49:AB51" si="92">SUM(Z49:AA49)</f>
        <v>908.5</v>
      </c>
      <c r="AC49" s="114"/>
      <c r="AD49" s="115">
        <v>0</v>
      </c>
      <c r="AE49" s="126">
        <f t="shared" si="87"/>
        <v>0</v>
      </c>
      <c r="AF49" s="119"/>
      <c r="AG49" s="115"/>
      <c r="AH49" s="126">
        <f t="shared" si="12"/>
        <v>0</v>
      </c>
      <c r="AI49" s="121">
        <f t="shared" si="13"/>
        <v>682.06</v>
      </c>
      <c r="AJ49" s="122">
        <f t="shared" si="14"/>
        <v>3973.7452499999995</v>
      </c>
      <c r="AK49" s="123">
        <f t="shared" si="7"/>
        <v>4655.8052499999994</v>
      </c>
      <c r="AM49" s="145">
        <v>542.11799999999994</v>
      </c>
      <c r="AN49" s="145">
        <v>3161.52675</v>
      </c>
      <c r="AO49" s="145">
        <v>3703.6447499999999</v>
      </c>
      <c r="AQ49" s="27"/>
      <c r="AR49" s="27"/>
      <c r="AS49" s="27"/>
      <c r="AT49" s="27"/>
    </row>
    <row r="50" spans="1:47" x14ac:dyDescent="0.2">
      <c r="A50" s="65">
        <v>45</v>
      </c>
      <c r="B50" s="114">
        <v>540</v>
      </c>
      <c r="C50" s="168">
        <v>511.25</v>
      </c>
      <c r="D50" s="116">
        <f t="shared" si="0"/>
        <v>1051.25</v>
      </c>
      <c r="E50" s="114">
        <v>203.25</v>
      </c>
      <c r="F50" s="168">
        <v>0</v>
      </c>
      <c r="G50" s="116">
        <f t="shared" si="9"/>
        <v>203.25</v>
      </c>
      <c r="H50" s="114">
        <v>0</v>
      </c>
      <c r="I50" s="168">
        <v>111.85</v>
      </c>
      <c r="J50" s="116">
        <f t="shared" ref="J50:J51" si="93">SUM(H50:I50)</f>
        <v>111.85</v>
      </c>
      <c r="K50" s="114">
        <v>0</v>
      </c>
      <c r="L50" s="115">
        <v>0</v>
      </c>
      <c r="M50" s="116">
        <f t="shared" si="1"/>
        <v>0</v>
      </c>
      <c r="N50" s="114"/>
      <c r="O50" s="115"/>
      <c r="P50" s="124">
        <f>N50+O50</f>
        <v>0</v>
      </c>
      <c r="Q50" s="114">
        <v>0</v>
      </c>
      <c r="R50" s="168">
        <v>174.24</v>
      </c>
      <c r="S50" s="116">
        <f t="shared" si="3"/>
        <v>174.24</v>
      </c>
      <c r="T50" s="114">
        <v>0</v>
      </c>
      <c r="U50" s="168">
        <v>2154.3737499999993</v>
      </c>
      <c r="V50" s="116">
        <f t="shared" si="65"/>
        <v>2154.3737499999993</v>
      </c>
      <c r="W50" s="114">
        <v>0</v>
      </c>
      <c r="X50" s="168">
        <v>246.048</v>
      </c>
      <c r="Y50" s="116">
        <f t="shared" si="10"/>
        <v>246.048</v>
      </c>
      <c r="Z50" s="114">
        <v>0</v>
      </c>
      <c r="AA50" s="168">
        <v>879.75</v>
      </c>
      <c r="AB50" s="116">
        <f t="shared" si="92"/>
        <v>879.75</v>
      </c>
      <c r="AC50" s="114"/>
      <c r="AD50" s="115">
        <v>0</v>
      </c>
      <c r="AE50" s="126">
        <f t="shared" si="87"/>
        <v>0</v>
      </c>
      <c r="AF50" s="119">
        <v>0</v>
      </c>
      <c r="AG50" s="115">
        <v>52.8</v>
      </c>
      <c r="AH50" s="126">
        <f t="shared" si="12"/>
        <v>52.8</v>
      </c>
      <c r="AI50" s="121">
        <f t="shared" si="13"/>
        <v>743.25</v>
      </c>
      <c r="AJ50" s="122">
        <f t="shared" si="14"/>
        <v>4130.3117499999998</v>
      </c>
      <c r="AK50" s="123">
        <f t="shared" si="7"/>
        <v>4873.5617499999998</v>
      </c>
      <c r="AM50" s="145">
        <v>618.25</v>
      </c>
      <c r="AN50" s="145">
        <v>2960.9709999999995</v>
      </c>
      <c r="AO50" s="145">
        <v>3579.2209999999995</v>
      </c>
      <c r="AQ50" s="27"/>
      <c r="AR50" s="27"/>
      <c r="AS50" s="27"/>
      <c r="AT50" s="27"/>
    </row>
    <row r="51" spans="1:47" x14ac:dyDescent="0.2">
      <c r="A51" s="65">
        <v>46</v>
      </c>
      <c r="B51" s="114">
        <v>418.75</v>
      </c>
      <c r="C51" s="168">
        <v>565</v>
      </c>
      <c r="D51" s="116">
        <f t="shared" si="0"/>
        <v>983.75</v>
      </c>
      <c r="E51" s="114">
        <v>225</v>
      </c>
      <c r="F51" s="168">
        <v>32.25</v>
      </c>
      <c r="G51" s="116">
        <f t="shared" si="9"/>
        <v>257.25</v>
      </c>
      <c r="H51" s="114">
        <v>0</v>
      </c>
      <c r="I51" s="168">
        <v>52.267499999999998</v>
      </c>
      <c r="J51" s="116">
        <f t="shared" si="93"/>
        <v>52.267499999999998</v>
      </c>
      <c r="K51" s="114"/>
      <c r="L51" s="115"/>
      <c r="M51" s="116">
        <f t="shared" si="1"/>
        <v>0</v>
      </c>
      <c r="N51" s="114"/>
      <c r="O51" s="115"/>
      <c r="P51" s="124">
        <f>N51+O51</f>
        <v>0</v>
      </c>
      <c r="Q51" s="114">
        <v>5.28</v>
      </c>
      <c r="R51" s="168">
        <v>26.400000000000002</v>
      </c>
      <c r="S51" s="116">
        <f t="shared" si="3"/>
        <v>31.680000000000003</v>
      </c>
      <c r="T51" s="114">
        <v>0</v>
      </c>
      <c r="U51" s="168">
        <v>1797.9282499999997</v>
      </c>
      <c r="V51" s="116">
        <f t="shared" si="65"/>
        <v>1797.9282499999997</v>
      </c>
      <c r="W51" s="114">
        <v>0</v>
      </c>
      <c r="X51" s="168">
        <v>115.63200000000001</v>
      </c>
      <c r="Y51" s="116">
        <f t="shared" si="10"/>
        <v>115.63200000000001</v>
      </c>
      <c r="Z51" s="114">
        <v>0</v>
      </c>
      <c r="AA51" s="168">
        <v>977.5</v>
      </c>
      <c r="AB51" s="116">
        <f t="shared" si="92"/>
        <v>977.5</v>
      </c>
      <c r="AC51" s="114"/>
      <c r="AD51" s="115">
        <v>0</v>
      </c>
      <c r="AE51" s="126">
        <f t="shared" si="87"/>
        <v>0</v>
      </c>
      <c r="AF51" s="119">
        <v>0</v>
      </c>
      <c r="AG51" s="115">
        <v>264</v>
      </c>
      <c r="AH51" s="126">
        <f t="shared" si="12"/>
        <v>264</v>
      </c>
      <c r="AI51" s="121">
        <f t="shared" si="13"/>
        <v>649.03</v>
      </c>
      <c r="AJ51" s="122">
        <f t="shared" si="14"/>
        <v>3830.9777499999996</v>
      </c>
      <c r="AK51" s="123">
        <f t="shared" si="7"/>
        <v>4480.0077499999998</v>
      </c>
      <c r="AM51" s="145">
        <v>635</v>
      </c>
      <c r="AN51" s="145">
        <v>3275.4335000000001</v>
      </c>
      <c r="AO51" s="145">
        <v>3910.4335000000001</v>
      </c>
      <c r="AQ51" s="27"/>
      <c r="AR51" s="27"/>
      <c r="AS51" s="27"/>
      <c r="AT51" s="27"/>
    </row>
    <row r="52" spans="1:47" x14ac:dyDescent="0.2">
      <c r="A52" s="65">
        <v>47</v>
      </c>
      <c r="B52" s="114">
        <v>575</v>
      </c>
      <c r="C52" s="168">
        <v>592.5</v>
      </c>
      <c r="D52" s="116">
        <f t="shared" si="0"/>
        <v>1167.5</v>
      </c>
      <c r="E52" s="114">
        <v>208.5</v>
      </c>
      <c r="F52" s="168">
        <v>66</v>
      </c>
      <c r="G52" s="116">
        <f t="shared" si="9"/>
        <v>274.5</v>
      </c>
      <c r="H52" s="114">
        <v>0</v>
      </c>
      <c r="I52" s="168">
        <v>67.8</v>
      </c>
      <c r="J52" s="116">
        <f t="shared" ref="J52:J53" si="94">SUM(H52:I52)</f>
        <v>67.8</v>
      </c>
      <c r="K52" s="114"/>
      <c r="L52" s="115"/>
      <c r="M52" s="116">
        <f t="shared" si="1"/>
        <v>0</v>
      </c>
      <c r="N52" s="114"/>
      <c r="O52" s="115"/>
      <c r="P52" s="124">
        <f>N52+O52</f>
        <v>0</v>
      </c>
      <c r="Q52" s="114">
        <v>0</v>
      </c>
      <c r="R52" s="168">
        <v>26.400000000000002</v>
      </c>
      <c r="S52" s="116">
        <f t="shared" ref="S52:S57" si="95">Q52+R52</f>
        <v>26.400000000000002</v>
      </c>
      <c r="T52" s="114">
        <v>0</v>
      </c>
      <c r="U52" s="168">
        <v>1776.1989999999985</v>
      </c>
      <c r="V52" s="116">
        <f t="shared" ref="V52" si="96">T52+U52</f>
        <v>1776.1989999999985</v>
      </c>
      <c r="W52" s="114">
        <v>0</v>
      </c>
      <c r="X52" s="168">
        <v>90.816000000000003</v>
      </c>
      <c r="Y52" s="116">
        <f t="shared" si="10"/>
        <v>90.816000000000003</v>
      </c>
      <c r="Z52" s="114">
        <v>0</v>
      </c>
      <c r="AA52" s="168">
        <v>977.5</v>
      </c>
      <c r="AB52" s="116">
        <f t="shared" ref="AB52" si="97">SUM(Z52:AA52)</f>
        <v>977.5</v>
      </c>
      <c r="AC52" s="114"/>
      <c r="AD52" s="115">
        <v>0</v>
      </c>
      <c r="AE52" s="126">
        <f t="shared" si="87"/>
        <v>0</v>
      </c>
      <c r="AF52" s="119">
        <v>0</v>
      </c>
      <c r="AG52" s="115">
        <v>264</v>
      </c>
      <c r="AH52" s="126">
        <f t="shared" si="12"/>
        <v>264</v>
      </c>
      <c r="AI52" s="121">
        <f t="shared" si="13"/>
        <v>783.5</v>
      </c>
      <c r="AJ52" s="122">
        <f t="shared" si="14"/>
        <v>3861.2149999999983</v>
      </c>
      <c r="AK52" s="123">
        <f t="shared" si="7"/>
        <v>4644.7149999999983</v>
      </c>
      <c r="AM52" s="145">
        <v>642.25</v>
      </c>
      <c r="AN52" s="145">
        <v>3763.7287500000002</v>
      </c>
      <c r="AO52" s="145">
        <v>4405.9787500000002</v>
      </c>
      <c r="AQ52" s="27"/>
      <c r="AR52" s="27"/>
      <c r="AS52" s="27"/>
      <c r="AT52" s="27"/>
    </row>
    <row r="53" spans="1:47" x14ac:dyDescent="0.2">
      <c r="A53" s="65">
        <v>48</v>
      </c>
      <c r="B53" s="114">
        <v>436.25</v>
      </c>
      <c r="C53" s="168">
        <v>625</v>
      </c>
      <c r="D53" s="116">
        <f t="shared" si="0"/>
        <v>1061.25</v>
      </c>
      <c r="E53" s="114">
        <v>127.5</v>
      </c>
      <c r="F53" s="168">
        <v>142.5</v>
      </c>
      <c r="G53" s="116">
        <f t="shared" si="9"/>
        <v>270</v>
      </c>
      <c r="H53" s="114">
        <v>0</v>
      </c>
      <c r="I53" s="168">
        <v>15.7</v>
      </c>
      <c r="J53" s="116">
        <f t="shared" si="94"/>
        <v>15.7</v>
      </c>
      <c r="K53" s="114"/>
      <c r="L53" s="115"/>
      <c r="M53" s="116">
        <f t="shared" si="1"/>
        <v>0</v>
      </c>
      <c r="N53" s="114"/>
      <c r="O53" s="115"/>
      <c r="P53" s="124">
        <f t="shared" si="64"/>
        <v>0</v>
      </c>
      <c r="Q53" s="114">
        <v>0</v>
      </c>
      <c r="R53" s="168">
        <v>15.84</v>
      </c>
      <c r="S53" s="116">
        <f t="shared" ref="S53" si="98">Q53+R53</f>
        <v>15.84</v>
      </c>
      <c r="T53" s="114">
        <v>0</v>
      </c>
      <c r="U53" s="168">
        <v>1396.5649999999991</v>
      </c>
      <c r="V53" s="116">
        <f t="shared" si="65"/>
        <v>1396.5649999999991</v>
      </c>
      <c r="W53" s="114">
        <v>10.56</v>
      </c>
      <c r="X53" s="168">
        <v>10.295999999999999</v>
      </c>
      <c r="Y53" s="116">
        <f t="shared" si="10"/>
        <v>20.856000000000002</v>
      </c>
      <c r="Z53" s="114">
        <v>0</v>
      </c>
      <c r="AA53" s="168">
        <v>943</v>
      </c>
      <c r="AB53" s="116">
        <f t="shared" ref="AB53" si="99">SUM(Z53:AA53)</f>
        <v>943</v>
      </c>
      <c r="AC53" s="114"/>
      <c r="AD53" s="115">
        <v>0</v>
      </c>
      <c r="AE53" s="126">
        <f t="shared" si="87"/>
        <v>0</v>
      </c>
      <c r="AF53" s="119">
        <v>0</v>
      </c>
      <c r="AG53" s="115">
        <v>268.27999999999997</v>
      </c>
      <c r="AH53" s="126">
        <f t="shared" si="12"/>
        <v>268.27999999999997</v>
      </c>
      <c r="AI53" s="121">
        <f t="shared" si="13"/>
        <v>574.30999999999995</v>
      </c>
      <c r="AJ53" s="122">
        <f t="shared" si="14"/>
        <v>3417.1809999999987</v>
      </c>
      <c r="AK53" s="123">
        <f t="shared" si="7"/>
        <v>3991.4909999999986</v>
      </c>
      <c r="AM53" s="145">
        <v>576.75</v>
      </c>
      <c r="AN53" s="145">
        <v>3779.5414999999998</v>
      </c>
      <c r="AO53" s="145">
        <v>4356.2914999999994</v>
      </c>
      <c r="AQ53" s="27"/>
      <c r="AR53" s="27"/>
      <c r="AS53" s="27"/>
      <c r="AT53" s="27"/>
    </row>
    <row r="54" spans="1:47" x14ac:dyDescent="0.2">
      <c r="A54" s="65">
        <v>49</v>
      </c>
      <c r="B54" s="114">
        <v>492.5</v>
      </c>
      <c r="C54" s="168">
        <v>591.25</v>
      </c>
      <c r="D54" s="116">
        <f>B54+C54</f>
        <v>1083.75</v>
      </c>
      <c r="E54" s="114">
        <v>165</v>
      </c>
      <c r="F54" s="168">
        <v>240</v>
      </c>
      <c r="G54" s="116">
        <f>E54+F54</f>
        <v>405</v>
      </c>
      <c r="H54" s="114">
        <v>0</v>
      </c>
      <c r="I54" s="168">
        <v>24.21</v>
      </c>
      <c r="J54" s="116">
        <f t="shared" ref="J54:J55" si="100">SUM(H54:I54)</f>
        <v>24.21</v>
      </c>
      <c r="K54" s="114"/>
      <c r="L54" s="115"/>
      <c r="M54" s="116">
        <f t="shared" si="1"/>
        <v>0</v>
      </c>
      <c r="N54" s="114"/>
      <c r="O54" s="115"/>
      <c r="P54" s="124">
        <f t="shared" si="64"/>
        <v>0</v>
      </c>
      <c r="Q54" s="114">
        <v>10.56</v>
      </c>
      <c r="R54" s="168">
        <v>15.84</v>
      </c>
      <c r="S54" s="116">
        <f t="shared" si="95"/>
        <v>26.4</v>
      </c>
      <c r="T54" s="114">
        <v>0</v>
      </c>
      <c r="U54" s="168">
        <v>1133.3282499999998</v>
      </c>
      <c r="V54" s="116">
        <f t="shared" ref="V54" si="101">T54+U54</f>
        <v>1133.3282499999998</v>
      </c>
      <c r="W54" s="114">
        <v>10.56</v>
      </c>
      <c r="X54" s="168">
        <v>2.3759999999999999</v>
      </c>
      <c r="Y54" s="116">
        <f t="shared" si="10"/>
        <v>12.936</v>
      </c>
      <c r="Z54" s="114">
        <v>0</v>
      </c>
      <c r="AA54" s="168">
        <v>931.5</v>
      </c>
      <c r="AB54" s="116">
        <f t="shared" ref="AB54:AB55" si="102">SUM(Z54:AA54)</f>
        <v>931.5</v>
      </c>
      <c r="AC54" s="114"/>
      <c r="AD54" s="115">
        <v>0</v>
      </c>
      <c r="AE54" s="126">
        <f t="shared" si="87"/>
        <v>0</v>
      </c>
      <c r="AF54" s="119">
        <v>0</v>
      </c>
      <c r="AG54" s="115">
        <v>269</v>
      </c>
      <c r="AH54" s="126">
        <f t="shared" si="12"/>
        <v>269</v>
      </c>
      <c r="AI54" s="121">
        <f t="shared" si="13"/>
        <v>678.61999999999989</v>
      </c>
      <c r="AJ54" s="122">
        <f t="shared" si="14"/>
        <v>3207.50425</v>
      </c>
      <c r="AK54" s="123">
        <f t="shared" si="7"/>
        <v>3886.1242499999998</v>
      </c>
      <c r="AM54" s="145">
        <v>613.05999999999995</v>
      </c>
      <c r="AN54" s="145">
        <v>3216.2264999999998</v>
      </c>
      <c r="AO54" s="145">
        <v>3829.2864999999997</v>
      </c>
      <c r="AQ54" s="27"/>
      <c r="AR54" s="27"/>
      <c r="AS54" s="27"/>
      <c r="AT54" s="27"/>
    </row>
    <row r="55" spans="1:47" x14ac:dyDescent="0.2">
      <c r="A55" s="65">
        <v>50</v>
      </c>
      <c r="B55" s="114">
        <v>497.5</v>
      </c>
      <c r="C55" s="168">
        <v>697.5</v>
      </c>
      <c r="D55" s="116">
        <f>B55+C55</f>
        <v>1195</v>
      </c>
      <c r="E55" s="114">
        <v>84.6</v>
      </c>
      <c r="F55" s="168">
        <v>372.59999999999997</v>
      </c>
      <c r="G55" s="116">
        <f>E55+F55</f>
        <v>457.19999999999993</v>
      </c>
      <c r="H55" s="114">
        <v>0</v>
      </c>
      <c r="I55" s="168">
        <v>16.797499999999999</v>
      </c>
      <c r="J55" s="116">
        <f t="shared" si="100"/>
        <v>16.797499999999999</v>
      </c>
      <c r="K55" s="114"/>
      <c r="L55" s="115"/>
      <c r="M55" s="116">
        <f t="shared" si="1"/>
        <v>0</v>
      </c>
      <c r="N55" s="114"/>
      <c r="O55" s="115"/>
      <c r="P55" s="124">
        <f t="shared" si="64"/>
        <v>0</v>
      </c>
      <c r="Q55" s="114">
        <v>5.28</v>
      </c>
      <c r="R55" s="168">
        <v>10.56</v>
      </c>
      <c r="S55" s="116">
        <f t="shared" si="95"/>
        <v>15.84</v>
      </c>
      <c r="T55" s="114">
        <v>0</v>
      </c>
      <c r="U55" s="168">
        <v>1100.7719999999999</v>
      </c>
      <c r="V55" s="116">
        <f t="shared" ref="V55" si="103">T55+U55</f>
        <v>1100.7719999999999</v>
      </c>
      <c r="W55" s="114">
        <v>0</v>
      </c>
      <c r="X55" s="168">
        <v>0</v>
      </c>
      <c r="Y55" s="116">
        <f t="shared" si="10"/>
        <v>0</v>
      </c>
      <c r="Z55" s="114">
        <v>0</v>
      </c>
      <c r="AA55" s="168">
        <v>960.25</v>
      </c>
      <c r="AB55" s="116">
        <f t="shared" si="102"/>
        <v>960.25</v>
      </c>
      <c r="AC55" s="125"/>
      <c r="AD55" s="101">
        <v>0</v>
      </c>
      <c r="AE55" s="163">
        <f t="shared" si="87"/>
        <v>0</v>
      </c>
      <c r="AF55" s="119">
        <v>0</v>
      </c>
      <c r="AG55" s="115">
        <v>269</v>
      </c>
      <c r="AH55" s="163">
        <f t="shared" si="12"/>
        <v>269</v>
      </c>
      <c r="AI55" s="121">
        <f t="shared" si="13"/>
        <v>587.38</v>
      </c>
      <c r="AJ55" s="122">
        <f t="shared" si="14"/>
        <v>3427.4794999999995</v>
      </c>
      <c r="AK55" s="123">
        <f t="shared" ref="AK55" si="104">AI55+AJ55</f>
        <v>4014.8594999999996</v>
      </c>
      <c r="AM55" s="145">
        <v>562.03</v>
      </c>
      <c r="AN55" s="145">
        <v>3355.3905</v>
      </c>
      <c r="AO55" s="145">
        <v>3917.4205000000002</v>
      </c>
      <c r="AQ55" s="27"/>
      <c r="AR55" s="27"/>
      <c r="AS55" s="27"/>
      <c r="AT55" s="27"/>
    </row>
    <row r="56" spans="1:47" x14ac:dyDescent="0.2">
      <c r="A56" s="65">
        <v>51</v>
      </c>
      <c r="B56" s="114">
        <v>508.75</v>
      </c>
      <c r="C56" s="168">
        <v>818.75</v>
      </c>
      <c r="D56" s="116">
        <f>B56+C56</f>
        <v>1327.5</v>
      </c>
      <c r="E56" s="114">
        <v>103.5</v>
      </c>
      <c r="F56" s="115">
        <v>564.29999999999995</v>
      </c>
      <c r="G56" s="124">
        <f>E56+F56</f>
        <v>667.8</v>
      </c>
      <c r="H56" s="114">
        <v>0</v>
      </c>
      <c r="I56" s="168">
        <v>0</v>
      </c>
      <c r="J56" s="116">
        <f t="shared" ref="J56:J57" si="105">SUM(H56:I56)</f>
        <v>0</v>
      </c>
      <c r="K56" s="114"/>
      <c r="L56" s="115"/>
      <c r="M56" s="116">
        <f t="shared" si="1"/>
        <v>0</v>
      </c>
      <c r="N56" s="114"/>
      <c r="O56" s="115"/>
      <c r="P56" s="124">
        <f t="shared" si="64"/>
        <v>0</v>
      </c>
      <c r="Q56" s="114">
        <v>7.92</v>
      </c>
      <c r="R56" s="168">
        <v>15.84</v>
      </c>
      <c r="S56" s="116">
        <f t="shared" si="95"/>
        <v>23.759999999999998</v>
      </c>
      <c r="T56" s="114">
        <v>0</v>
      </c>
      <c r="U56" s="168">
        <v>646.99924999999985</v>
      </c>
      <c r="V56" s="116">
        <f t="shared" ref="V56" si="106">T56+U56</f>
        <v>646.99924999999985</v>
      </c>
      <c r="W56" s="114">
        <v>0</v>
      </c>
      <c r="X56" s="168">
        <v>0</v>
      </c>
      <c r="Y56" s="116">
        <f t="shared" si="10"/>
        <v>0</v>
      </c>
      <c r="Z56" s="114">
        <v>0</v>
      </c>
      <c r="AA56" s="168">
        <v>914.25</v>
      </c>
      <c r="AB56" s="116">
        <f t="shared" ref="AB56" si="107">SUM(Z56:AA56)</f>
        <v>914.25</v>
      </c>
      <c r="AC56" s="125"/>
      <c r="AD56" s="101">
        <v>0</v>
      </c>
      <c r="AE56" s="116">
        <f t="shared" si="87"/>
        <v>0</v>
      </c>
      <c r="AF56" s="119">
        <v>0</v>
      </c>
      <c r="AG56" s="115">
        <v>264</v>
      </c>
      <c r="AH56" s="116">
        <f t="shared" si="12"/>
        <v>264</v>
      </c>
      <c r="AI56" s="121">
        <f t="shared" si="13"/>
        <v>620.16999999999996</v>
      </c>
      <c r="AJ56" s="122">
        <f t="shared" si="14"/>
        <v>3224.1392499999997</v>
      </c>
      <c r="AK56" s="123">
        <f t="shared" si="7"/>
        <v>3844.3092499999998</v>
      </c>
      <c r="AM56" s="145">
        <v>435.62994823851653</v>
      </c>
      <c r="AN56" s="145">
        <v>3834.5605296372137</v>
      </c>
      <c r="AO56" s="145">
        <v>4270.1904778757298</v>
      </c>
      <c r="AQ56" s="27"/>
      <c r="AR56" s="27"/>
      <c r="AS56" s="27"/>
      <c r="AT56" s="27"/>
    </row>
    <row r="57" spans="1:47" ht="10.8" thickBot="1" x14ac:dyDescent="0.25">
      <c r="A57" s="108">
        <v>52</v>
      </c>
      <c r="B57" s="127">
        <v>337.5</v>
      </c>
      <c r="C57" s="128">
        <v>732.5</v>
      </c>
      <c r="D57" s="129">
        <f>B57+C57</f>
        <v>1070</v>
      </c>
      <c r="E57" s="127">
        <v>97.2</v>
      </c>
      <c r="F57" s="128">
        <v>625.5</v>
      </c>
      <c r="G57" s="129">
        <f>E57+F57</f>
        <v>722.7</v>
      </c>
      <c r="H57" s="114">
        <v>0</v>
      </c>
      <c r="I57" s="168">
        <v>8.8800000000000008</v>
      </c>
      <c r="J57" s="116">
        <f t="shared" si="105"/>
        <v>8.8800000000000008</v>
      </c>
      <c r="K57" s="127"/>
      <c r="L57" s="128"/>
      <c r="M57" s="116">
        <f t="shared" si="1"/>
        <v>0</v>
      </c>
      <c r="N57" s="127"/>
      <c r="O57" s="128"/>
      <c r="P57" s="129">
        <f t="shared" si="64"/>
        <v>0</v>
      </c>
      <c r="Q57" s="114">
        <v>13.2</v>
      </c>
      <c r="R57" s="168">
        <v>26.400000000000002</v>
      </c>
      <c r="S57" s="116">
        <f t="shared" si="95"/>
        <v>39.6</v>
      </c>
      <c r="T57" s="114">
        <v>0</v>
      </c>
      <c r="U57" s="168">
        <v>886.19100000000014</v>
      </c>
      <c r="V57" s="116">
        <f t="shared" si="65"/>
        <v>886.19100000000014</v>
      </c>
      <c r="W57" s="114">
        <v>0</v>
      </c>
      <c r="X57" s="168">
        <v>0</v>
      </c>
      <c r="Y57" s="116">
        <f t="shared" si="10"/>
        <v>0</v>
      </c>
      <c r="Z57" s="114">
        <v>0</v>
      </c>
      <c r="AA57" s="131">
        <v>937.25</v>
      </c>
      <c r="AB57" s="124">
        <f t="shared" si="5"/>
        <v>937.25</v>
      </c>
      <c r="AC57" s="130"/>
      <c r="AD57" s="131">
        <v>0</v>
      </c>
      <c r="AE57" s="129">
        <f t="shared" si="87"/>
        <v>0</v>
      </c>
      <c r="AF57" s="119">
        <v>0</v>
      </c>
      <c r="AG57" s="115">
        <v>264</v>
      </c>
      <c r="AH57" s="129">
        <f t="shared" si="12"/>
        <v>264</v>
      </c>
      <c r="AI57" s="121">
        <f t="shared" si="13"/>
        <v>447.9</v>
      </c>
      <c r="AJ57" s="122">
        <f t="shared" si="14"/>
        <v>3480.7210000000005</v>
      </c>
      <c r="AK57" s="123">
        <f t="shared" si="7"/>
        <v>3928.6210000000005</v>
      </c>
      <c r="AM57" s="145">
        <v>432.01034043103289</v>
      </c>
      <c r="AN57" s="145">
        <v>3721.0413269029987</v>
      </c>
      <c r="AO57" s="145">
        <v>4153.0516673340317</v>
      </c>
      <c r="AQ57" s="27"/>
      <c r="AR57" s="27"/>
      <c r="AS57" s="27"/>
      <c r="AT57" s="27"/>
    </row>
    <row r="58" spans="1:47" ht="10.8" thickBot="1" x14ac:dyDescent="0.25">
      <c r="A58" s="109"/>
      <c r="B58" s="132">
        <f t="shared" ref="B58:AK58" si="108">SUM(B6:B57)</f>
        <v>13109.25</v>
      </c>
      <c r="C58" s="132">
        <f t="shared" si="108"/>
        <v>21320</v>
      </c>
      <c r="D58" s="133">
        <f t="shared" si="108"/>
        <v>34429.25</v>
      </c>
      <c r="E58" s="132">
        <f t="shared" si="108"/>
        <v>2106.8999999999996</v>
      </c>
      <c r="F58" s="132">
        <f t="shared" si="108"/>
        <v>19801.149999999998</v>
      </c>
      <c r="G58" s="133">
        <f t="shared" si="108"/>
        <v>21908.050000000003</v>
      </c>
      <c r="H58" s="132">
        <v>0</v>
      </c>
      <c r="I58" s="133">
        <f t="shared" si="108"/>
        <v>1059.6000000000001</v>
      </c>
      <c r="J58" s="133">
        <f t="shared" si="108"/>
        <v>1059.6150000000002</v>
      </c>
      <c r="K58" s="132">
        <f t="shared" si="108"/>
        <v>1574.9959999999999</v>
      </c>
      <c r="L58" s="133">
        <f t="shared" si="108"/>
        <v>10663.404</v>
      </c>
      <c r="M58" s="132">
        <f t="shared" si="108"/>
        <v>12238.400000000001</v>
      </c>
      <c r="N58" s="132">
        <f t="shared" si="108"/>
        <v>0</v>
      </c>
      <c r="O58" s="132">
        <f t="shared" si="108"/>
        <v>0</v>
      </c>
      <c r="P58" s="133">
        <f t="shared" si="108"/>
        <v>0</v>
      </c>
      <c r="Q58" s="132">
        <f>SUM(Q6:Q57)</f>
        <v>11396.280984000001</v>
      </c>
      <c r="R58" s="132">
        <f>SUM(R6:R57)</f>
        <v>110465.67647848016</v>
      </c>
      <c r="S58" s="133">
        <f t="shared" si="108"/>
        <v>121861.95746248016</v>
      </c>
      <c r="T58" s="132">
        <f t="shared" si="108"/>
        <v>17.04</v>
      </c>
      <c r="U58" s="132">
        <f t="shared" si="108"/>
        <v>24426.577249999991</v>
      </c>
      <c r="V58" s="133">
        <f t="shared" si="108"/>
        <v>24443.617249999992</v>
      </c>
      <c r="W58" s="133">
        <f t="shared" si="108"/>
        <v>4986.1680000000006</v>
      </c>
      <c r="X58" s="133">
        <f t="shared" si="108"/>
        <v>15806.472000000005</v>
      </c>
      <c r="Y58" s="133">
        <f t="shared" si="108"/>
        <v>20792.64</v>
      </c>
      <c r="Z58" s="132">
        <f t="shared" si="108"/>
        <v>0</v>
      </c>
      <c r="AA58" s="132">
        <f t="shared" si="108"/>
        <v>32060.913500000002</v>
      </c>
      <c r="AB58" s="133">
        <f t="shared" si="108"/>
        <v>32060.913500000002</v>
      </c>
      <c r="AC58" s="132">
        <f t="shared" si="108"/>
        <v>0</v>
      </c>
      <c r="AD58" s="132">
        <f t="shared" si="108"/>
        <v>7823.75</v>
      </c>
      <c r="AE58" s="133">
        <f t="shared" si="108"/>
        <v>7823.75</v>
      </c>
      <c r="AF58" s="132">
        <f t="shared" si="108"/>
        <v>0</v>
      </c>
      <c r="AG58" s="132">
        <f t="shared" si="108"/>
        <v>9447.08</v>
      </c>
      <c r="AH58" s="132">
        <f t="shared" si="108"/>
        <v>9447.08</v>
      </c>
      <c r="AI58" s="133">
        <f t="shared" si="108"/>
        <v>33190.634983999997</v>
      </c>
      <c r="AJ58" s="133">
        <f t="shared" si="108"/>
        <v>252874.6232284802</v>
      </c>
      <c r="AK58" s="133">
        <f t="shared" si="108"/>
        <v>286065.25821248011</v>
      </c>
      <c r="AM58" s="145">
        <f>SUM(AM6:AM57)</f>
        <v>32342.216749408024</v>
      </c>
      <c r="AN58" s="145">
        <f>SUM(AN6:AN57)</f>
        <v>195254.66114917884</v>
      </c>
      <c r="AO58" s="145">
        <f>AM58+AN58</f>
        <v>227596.87789858686</v>
      </c>
      <c r="AQ58" s="27"/>
      <c r="AR58" s="27"/>
      <c r="AS58" s="27"/>
      <c r="AT58" s="27"/>
      <c r="AU58" s="27"/>
    </row>
    <row r="59" spans="1:47" x14ac:dyDescent="0.2">
      <c r="B59" s="134"/>
      <c r="C59" s="134"/>
      <c r="D59" s="134"/>
      <c r="E59" s="134"/>
      <c r="F59" s="134"/>
      <c r="G59" s="134"/>
      <c r="H59" s="135"/>
      <c r="I59" s="136"/>
      <c r="J59" s="137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8"/>
      <c r="AJ59" s="138"/>
      <c r="AK59" s="138"/>
    </row>
    <row r="60" spans="1:47" x14ac:dyDescent="0.2">
      <c r="A60" s="25"/>
      <c r="B60" s="156">
        <f>B58*4</f>
        <v>52437</v>
      </c>
      <c r="C60" s="156">
        <f>C58*4</f>
        <v>85280</v>
      </c>
      <c r="D60" s="164">
        <f t="shared" ref="D60:AK60" si="109">D58*4</f>
        <v>137717</v>
      </c>
      <c r="E60" s="156">
        <f t="shared" si="109"/>
        <v>8427.5999999999985</v>
      </c>
      <c r="F60" s="156">
        <f t="shared" si="109"/>
        <v>79204.599999999991</v>
      </c>
      <c r="G60" s="165">
        <f t="shared" si="109"/>
        <v>87632.200000000012</v>
      </c>
      <c r="H60" s="156">
        <f>H58*4</f>
        <v>0</v>
      </c>
      <c r="I60" s="156">
        <f>I58*4</f>
        <v>4238.4000000000005</v>
      </c>
      <c r="J60" s="156">
        <f>J58*4</f>
        <v>4238.4600000000009</v>
      </c>
      <c r="K60" s="156">
        <f t="shared" si="109"/>
        <v>6299.9839999999995</v>
      </c>
      <c r="L60" s="156">
        <f t="shared" si="109"/>
        <v>42653.616000000002</v>
      </c>
      <c r="M60" s="156">
        <f t="shared" si="109"/>
        <v>48953.600000000006</v>
      </c>
      <c r="N60" s="156">
        <f t="shared" si="109"/>
        <v>0</v>
      </c>
      <c r="O60" s="156">
        <f t="shared" si="109"/>
        <v>0</v>
      </c>
      <c r="P60" s="156">
        <f t="shared" si="109"/>
        <v>0</v>
      </c>
      <c r="Q60" s="156">
        <f t="shared" si="109"/>
        <v>45585.123936000004</v>
      </c>
      <c r="R60" s="156">
        <f t="shared" si="109"/>
        <v>441862.70591392065</v>
      </c>
      <c r="S60" s="156">
        <f t="shared" si="109"/>
        <v>487447.82984992064</v>
      </c>
      <c r="T60" s="156">
        <f t="shared" si="109"/>
        <v>68.16</v>
      </c>
      <c r="U60" s="156">
        <f t="shared" si="109"/>
        <v>97706.308999999965</v>
      </c>
      <c r="V60" s="156">
        <f t="shared" si="109"/>
        <v>97774.468999999968</v>
      </c>
      <c r="W60" s="156">
        <f t="shared" si="109"/>
        <v>19944.672000000002</v>
      </c>
      <c r="X60" s="156">
        <f t="shared" si="109"/>
        <v>63225.888000000021</v>
      </c>
      <c r="Y60" s="156">
        <f t="shared" si="109"/>
        <v>83170.559999999998</v>
      </c>
      <c r="Z60" s="156">
        <f t="shared" si="109"/>
        <v>0</v>
      </c>
      <c r="AA60" s="156">
        <f t="shared" si="109"/>
        <v>128243.65400000001</v>
      </c>
      <c r="AB60" s="164">
        <f t="shared" si="109"/>
        <v>128243.65400000001</v>
      </c>
      <c r="AC60" s="156">
        <f t="shared" si="109"/>
        <v>0</v>
      </c>
      <c r="AD60" s="156">
        <f t="shared" si="109"/>
        <v>31295</v>
      </c>
      <c r="AE60" s="156">
        <f t="shared" si="109"/>
        <v>31295</v>
      </c>
      <c r="AF60" s="156">
        <f t="shared" si="109"/>
        <v>0</v>
      </c>
      <c r="AG60" s="156">
        <f t="shared" si="109"/>
        <v>37788.32</v>
      </c>
      <c r="AH60" s="156">
        <f t="shared" si="109"/>
        <v>37788.32</v>
      </c>
      <c r="AI60" s="157">
        <f t="shared" si="109"/>
        <v>132762.53993599999</v>
      </c>
      <c r="AJ60" s="157">
        <f t="shared" si="109"/>
        <v>1011498.4929139208</v>
      </c>
      <c r="AK60" s="157">
        <f t="shared" si="109"/>
        <v>1144261.0328499204</v>
      </c>
      <c r="AL60" s="158"/>
      <c r="AM60" s="157">
        <f>AM58*4</f>
        <v>129368.8669976321</v>
      </c>
      <c r="AN60" s="157">
        <f>AN58*4</f>
        <v>781018.64459671534</v>
      </c>
      <c r="AO60" s="157">
        <f>AO58*4</f>
        <v>910387.51159434742</v>
      </c>
      <c r="AP60" s="158" t="s">
        <v>45</v>
      </c>
      <c r="AR60" s="149"/>
    </row>
    <row r="61" spans="1:47" x14ac:dyDescent="0.2">
      <c r="A61" s="25"/>
      <c r="B61" s="25"/>
      <c r="C61" s="25"/>
      <c r="D61" s="25"/>
      <c r="E61" s="25"/>
      <c r="F61" s="25"/>
      <c r="H61" s="28" t="s">
        <v>37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47" x14ac:dyDescent="0.2">
      <c r="A62" s="25" t="s">
        <v>79</v>
      </c>
      <c r="B62" s="25"/>
      <c r="C62" s="25"/>
      <c r="D62" s="25"/>
      <c r="E62" s="25"/>
      <c r="F62" s="25"/>
      <c r="G62" s="25"/>
      <c r="I62" s="28"/>
      <c r="J62" s="29"/>
      <c r="U62" s="27"/>
      <c r="V62" s="27"/>
      <c r="Y62" s="27"/>
    </row>
    <row r="63" spans="1:47" x14ac:dyDescent="0.2">
      <c r="A63" s="25" t="s">
        <v>80</v>
      </c>
      <c r="B63" s="25"/>
      <c r="C63" s="25"/>
      <c r="D63" s="25"/>
      <c r="E63" s="25"/>
      <c r="F63" s="25"/>
      <c r="G63" s="25"/>
      <c r="K63" s="27"/>
      <c r="L63" s="67"/>
      <c r="M63" s="68"/>
      <c r="N63" s="68"/>
      <c r="O63" s="68"/>
      <c r="P63" s="68"/>
      <c r="Q63" s="154"/>
      <c r="R63" s="154"/>
      <c r="S63" s="154"/>
      <c r="T63" s="68"/>
      <c r="U63" s="92"/>
      <c r="V63" s="68"/>
      <c r="Y63" s="149"/>
    </row>
    <row r="64" spans="1:47" x14ac:dyDescent="0.2">
      <c r="A64" s="25" t="s">
        <v>78</v>
      </c>
      <c r="B64" s="25"/>
      <c r="C64" s="25"/>
      <c r="D64" s="25"/>
      <c r="E64" s="25"/>
      <c r="F64" s="25"/>
      <c r="G64" s="25"/>
      <c r="L64" s="68"/>
      <c r="M64" s="68"/>
      <c r="N64" s="68"/>
      <c r="O64" s="68"/>
      <c r="P64" s="68"/>
      <c r="Q64" s="68"/>
      <c r="R64" s="68"/>
      <c r="S64" s="68"/>
      <c r="T64" s="68"/>
      <c r="U64" s="92"/>
      <c r="V64" s="68"/>
      <c r="W64" s="149"/>
      <c r="X64" s="149"/>
      <c r="Y64" s="149"/>
    </row>
    <row r="65" spans="1:25" x14ac:dyDescent="0.2">
      <c r="A65" s="25" t="s">
        <v>81</v>
      </c>
      <c r="B65" s="25"/>
      <c r="C65" s="25"/>
      <c r="D65" s="25"/>
      <c r="E65" s="25"/>
      <c r="F65" s="25"/>
      <c r="G65" s="25"/>
      <c r="L65" s="68"/>
      <c r="M65" s="68"/>
      <c r="N65" s="68"/>
      <c r="O65" s="68"/>
      <c r="P65" s="68"/>
      <c r="Q65" s="68"/>
      <c r="R65" s="92"/>
      <c r="S65" s="92"/>
      <c r="T65" s="68"/>
      <c r="U65" s="68"/>
      <c r="V65" s="92"/>
      <c r="Y65" s="149"/>
    </row>
    <row r="66" spans="1:25" x14ac:dyDescent="0.2">
      <c r="A66" s="188" t="s">
        <v>32</v>
      </c>
      <c r="B66" s="188"/>
      <c r="C66" s="188"/>
      <c r="D66" s="188"/>
      <c r="E66" s="188"/>
      <c r="F66" s="188"/>
      <c r="G66" s="188"/>
      <c r="H66" s="188"/>
      <c r="I66" s="188"/>
      <c r="J66" s="18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Y66" s="149"/>
    </row>
    <row r="67" spans="1:25" x14ac:dyDescent="0.2">
      <c r="A67" s="25" t="s">
        <v>33</v>
      </c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5" x14ac:dyDescent="0.2">
      <c r="A68" s="25" t="s">
        <v>49</v>
      </c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1:25" x14ac:dyDescent="0.2">
      <c r="A69" s="25" t="s">
        <v>38</v>
      </c>
      <c r="G69" s="27"/>
    </row>
    <row r="70" spans="1:25" x14ac:dyDescent="0.2">
      <c r="A70" s="25" t="s">
        <v>57</v>
      </c>
      <c r="G70" s="27"/>
    </row>
    <row r="71" spans="1:25" x14ac:dyDescent="0.2">
      <c r="A71" s="25" t="s">
        <v>44</v>
      </c>
      <c r="G71" s="27"/>
    </row>
    <row r="72" spans="1:25" x14ac:dyDescent="0.2">
      <c r="M72" s="27"/>
    </row>
    <row r="73" spans="1:25" x14ac:dyDescent="0.2">
      <c r="A73" s="150" t="s">
        <v>61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93"/>
      <c r="N73" s="151"/>
      <c r="O73" s="151"/>
    </row>
    <row r="74" spans="1:25" x14ac:dyDescent="0.2">
      <c r="A74" s="151" t="s">
        <v>59</v>
      </c>
      <c r="B74" s="151" t="s">
        <v>60</v>
      </c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93"/>
      <c r="N74" s="151"/>
      <c r="O74" s="151"/>
    </row>
    <row r="75" spans="1:25" x14ac:dyDescent="0.2">
      <c r="A75" s="151" t="s">
        <v>42</v>
      </c>
      <c r="B75" s="151" t="s">
        <v>62</v>
      </c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93"/>
      <c r="N75" s="151"/>
      <c r="O75" s="151"/>
    </row>
    <row r="76" spans="1:25" x14ac:dyDescent="0.2">
      <c r="A76" s="151" t="s">
        <v>43</v>
      </c>
      <c r="B76" s="151" t="s">
        <v>56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93"/>
      <c r="N76" s="151"/>
      <c r="O76" s="151"/>
    </row>
    <row r="77" spans="1:25" x14ac:dyDescent="0.2">
      <c r="A77" s="151" t="s">
        <v>65</v>
      </c>
      <c r="B77" s="151" t="s">
        <v>58</v>
      </c>
      <c r="M77" s="27"/>
    </row>
    <row r="78" spans="1:25" x14ac:dyDescent="0.2">
      <c r="A78" s="151" t="s">
        <v>50</v>
      </c>
      <c r="B78" s="151" t="s">
        <v>66</v>
      </c>
      <c r="M78" s="27"/>
    </row>
    <row r="79" spans="1:25" x14ac:dyDescent="0.2">
      <c r="A79" s="151" t="s">
        <v>74</v>
      </c>
      <c r="M79" s="27"/>
    </row>
    <row r="80" spans="1:25" x14ac:dyDescent="0.2">
      <c r="A80" s="151" t="s">
        <v>77</v>
      </c>
      <c r="B80" s="151"/>
    </row>
    <row r="81" spans="1:17" x14ac:dyDescent="0.2">
      <c r="A81" s="151" t="s">
        <v>64</v>
      </c>
      <c r="J81" s="151"/>
    </row>
    <row r="82" spans="1:17" x14ac:dyDescent="0.2">
      <c r="A82" s="151" t="s">
        <v>76</v>
      </c>
    </row>
    <row r="83" spans="1:17" x14ac:dyDescent="0.2">
      <c r="A83" s="151" t="s">
        <v>51</v>
      </c>
      <c r="C83" s="152"/>
      <c r="D83" s="152"/>
      <c r="E83" s="152"/>
      <c r="F83" s="152"/>
      <c r="G83" s="152"/>
      <c r="H83" s="152"/>
      <c r="I83" s="152"/>
      <c r="J83" s="152"/>
      <c r="K83" s="153"/>
      <c r="L83" s="153"/>
      <c r="M83" s="153"/>
      <c r="N83" s="153"/>
      <c r="O83" s="153"/>
      <c r="P83" s="153"/>
      <c r="Q83" s="153"/>
    </row>
    <row r="84" spans="1:17" x14ac:dyDescent="0.2">
      <c r="A84" s="151" t="s">
        <v>52</v>
      </c>
      <c r="B84" s="151" t="s">
        <v>73</v>
      </c>
      <c r="C84" s="151"/>
      <c r="D84" s="151"/>
      <c r="E84" s="151"/>
      <c r="F84" s="151"/>
      <c r="G84" s="151"/>
      <c r="H84" s="151"/>
    </row>
    <row r="86" spans="1:17" x14ac:dyDescent="0.2">
      <c r="A86" s="175" t="s">
        <v>67</v>
      </c>
      <c r="F86" s="27"/>
    </row>
    <row r="87" spans="1:17" x14ac:dyDescent="0.2">
      <c r="A87" s="17" t="s">
        <v>68</v>
      </c>
    </row>
    <row r="88" spans="1:17" x14ac:dyDescent="0.2">
      <c r="A88" s="17" t="s">
        <v>69</v>
      </c>
      <c r="F88" s="27"/>
    </row>
    <row r="89" spans="1:17" x14ac:dyDescent="0.2">
      <c r="A89" s="17" t="s">
        <v>70</v>
      </c>
    </row>
    <row r="90" spans="1:17" x14ac:dyDescent="0.2">
      <c r="A90" s="17" t="s">
        <v>71</v>
      </c>
    </row>
    <row r="91" spans="1:17" x14ac:dyDescent="0.2">
      <c r="A91" s="17" t="s">
        <v>72</v>
      </c>
    </row>
  </sheetData>
  <mergeCells count="14">
    <mergeCell ref="AM2:AO2"/>
    <mergeCell ref="AM3:AO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I3:AK3"/>
    <mergeCell ref="AI2:AK2"/>
    <mergeCell ref="AF3:AH3"/>
  </mergeCells>
  <phoneticPr fontId="0" type="noConversion"/>
  <pageMargins left="0.25" right="0.25" top="0.75" bottom="0.75" header="0.3" footer="0.3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T22" sqref="T22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11" sqref="R11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P12" sqref="P12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X20" sqref="X20"/>
    </sheetView>
  </sheetViews>
  <sheetFormatPr defaultRowHeight="13.2" x14ac:dyDescent="0.25"/>
  <sheetData/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ba6c85-16e4-4576-b3c6-dde11706b9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FF63916C96D4DA87B81823213A3EF" ma:contentTypeVersion="17" ma:contentTypeDescription="Create a new document." ma:contentTypeScope="" ma:versionID="84dc11c49ca5429e19bbad727badaa60">
  <xsd:schema xmlns:xsd="http://www.w3.org/2001/XMLSchema" xmlns:xs="http://www.w3.org/2001/XMLSchema" xmlns:p="http://schemas.microsoft.com/office/2006/metadata/properties" xmlns:ns3="7dba6c85-16e4-4576-b3c6-dde11706b9c6" xmlns:ns4="ca0663a9-5ce8-4e97-8dd6-7a4ade19141b" targetNamespace="http://schemas.microsoft.com/office/2006/metadata/properties" ma:root="true" ma:fieldsID="8ca9af0d6563b860e2761d138b93a75a" ns3:_="" ns4:_="">
    <xsd:import namespace="7dba6c85-16e4-4576-b3c6-dde11706b9c6"/>
    <xsd:import namespace="ca0663a9-5ce8-4e97-8dd6-7a4ade1914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a6c85-16e4-4576-b3c6-dde11706b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663a9-5ce8-4e97-8dd6-7a4ade191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DC554-C902-4697-89E2-B68973F14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ADAF0-5AD7-438E-9F96-A31DA6F26D8C}">
  <ds:schemaRefs>
    <ds:schemaRef ds:uri="http://schemas.microsoft.com/office/2006/metadata/properties"/>
    <ds:schemaRef ds:uri="7dba6c85-16e4-4576-b3c6-dde11706b9c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ca0663a9-5ce8-4e97-8dd6-7a4ade19141b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7060AB-5BDF-4AEF-A5DC-CF6222BB0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ba6c85-16e4-4576-b3c6-dde11706b9c6"/>
    <ds:schemaRef ds:uri="ca0663a9-5ce8-4e97-8dd6-7a4ade191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Greenskin 2026</vt:lpstr>
      <vt:lpstr>Hass 2026</vt:lpstr>
      <vt:lpstr>Gsk + Hass</vt:lpstr>
      <vt:lpstr>Total EU</vt:lpstr>
      <vt:lpstr>Data 2026</vt:lpstr>
      <vt:lpstr>GS 25 vs 26</vt:lpstr>
      <vt:lpstr>Hass 25 vs 26</vt:lpstr>
      <vt:lpstr>Total 25 vs 26</vt:lpstr>
      <vt:lpstr>Total 24 vs 26</vt:lpstr>
      <vt:lpstr>Data 25</vt:lpstr>
      <vt:lpstr>Estimates vs Actulas</vt:lpstr>
      <vt:lpstr>Est vs Act graphs</vt:lpstr>
      <vt:lpstr>'Data 25'!Print_Area</vt:lpstr>
      <vt:lpstr>'Total EU'!Print_Area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Derek Donkin</cp:lastModifiedBy>
  <cp:lastPrinted>2025-01-21T12:11:39Z</cp:lastPrinted>
  <dcterms:created xsi:type="dcterms:W3CDTF">2004-01-07T09:18:36Z</dcterms:created>
  <dcterms:modified xsi:type="dcterms:W3CDTF">2026-07-14T06:15:13Z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0x010100AFFFF63916C96D4DA87B81823213A3EF</vt:lpwstr>
  </property>
</Properties>
</file>